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es-my.sharepoint.com/personal/klv_lf_dk/Documents/Skrivebord/"/>
    </mc:Choice>
  </mc:AlternateContent>
  <xr:revisionPtr revIDLastSave="0" documentId="8_{2E0B6FC7-0939-446B-8828-8D2E47770F92}" xr6:coauthVersionLast="47" xr6:coauthVersionMax="47" xr10:uidLastSave="{00000000-0000-0000-0000-000000000000}"/>
  <bookViews>
    <workbookView xWindow="-120" yWindow="-120" windowWidth="29040" windowHeight="15720" firstSheet="1" activeTab="2" xr2:uid="{885867E5-2855-4F62-94F4-A2A15DBCEA43}"/>
  </bookViews>
  <sheets>
    <sheet name="Proteinkvalitet_reduceret" sheetId="3" r:id="rId1"/>
    <sheet name="FRIDA data" sheetId="2" r:id="rId2"/>
    <sheet name="Proteinkvalitets beregning" sheetId="1" r:id="rId3"/>
  </sheets>
  <definedNames>
    <definedName name="_xlnm.Print_Area" localSheetId="2">'Proteinkvalitets beregning'!$A$1:$AJ$50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AG12" i="3"/>
  <c r="F12" i="2"/>
  <c r="AB11" i="3" s="1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W38" i="2"/>
  <c r="V38" i="2"/>
  <c r="U38" i="2"/>
  <c r="T38" i="2"/>
  <c r="S38" i="2"/>
  <c r="R38" i="2"/>
  <c r="Q38" i="2"/>
  <c r="E80" i="2" s="1"/>
  <c r="P38" i="2"/>
  <c r="O38" i="2"/>
  <c r="M80" i="2" s="1"/>
  <c r="N38" i="2"/>
  <c r="L80" i="2" s="1"/>
  <c r="M38" i="2"/>
  <c r="K80" i="2" s="1"/>
  <c r="L38" i="2"/>
  <c r="K38" i="2"/>
  <c r="J38" i="2"/>
  <c r="I38" i="2"/>
  <c r="H38" i="2"/>
  <c r="H80" i="2" s="1"/>
  <c r="G38" i="2"/>
  <c r="G80" i="2" s="1"/>
  <c r="F38" i="2"/>
  <c r="F80" i="2" s="1"/>
  <c r="E38" i="2"/>
  <c r="W37" i="2"/>
  <c r="V37" i="2"/>
  <c r="U37" i="2"/>
  <c r="T37" i="2"/>
  <c r="S37" i="2"/>
  <c r="R37" i="2"/>
  <c r="Q37" i="2"/>
  <c r="E79" i="2" s="1"/>
  <c r="P37" i="2"/>
  <c r="O37" i="2"/>
  <c r="M79" i="2" s="1"/>
  <c r="N37" i="2"/>
  <c r="L79" i="2" s="1"/>
  <c r="M37" i="2"/>
  <c r="K79" i="2" s="1"/>
  <c r="L37" i="2"/>
  <c r="K37" i="2"/>
  <c r="J37" i="2"/>
  <c r="I37" i="2"/>
  <c r="H37" i="2"/>
  <c r="H79" i="2" s="1"/>
  <c r="G37" i="2"/>
  <c r="G79" i="2" s="1"/>
  <c r="F37" i="2"/>
  <c r="F79" i="2" s="1"/>
  <c r="E37" i="2"/>
  <c r="E16" i="2"/>
  <c r="F16" i="2"/>
  <c r="G16" i="2"/>
  <c r="H16" i="2"/>
  <c r="AE7" i="1" s="1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W36" i="2"/>
  <c r="V36" i="2"/>
  <c r="U36" i="2"/>
  <c r="T36" i="2"/>
  <c r="S36" i="2"/>
  <c r="R36" i="2"/>
  <c r="Q36" i="2"/>
  <c r="P36" i="2"/>
  <c r="O36" i="2"/>
  <c r="N36" i="2"/>
  <c r="M36" i="2"/>
  <c r="K78" i="2" s="1"/>
  <c r="L36" i="2"/>
  <c r="K36" i="2"/>
  <c r="AF18" i="3" s="1"/>
  <c r="J36" i="2"/>
  <c r="I36" i="2"/>
  <c r="H36" i="2"/>
  <c r="G36" i="2"/>
  <c r="F36" i="2"/>
  <c r="E36" i="2"/>
  <c r="W35" i="2"/>
  <c r="V35" i="2"/>
  <c r="U35" i="2"/>
  <c r="T35" i="2"/>
  <c r="S35" i="2"/>
  <c r="R35" i="2"/>
  <c r="Q35" i="2"/>
  <c r="E77" i="2" s="1"/>
  <c r="P35" i="2"/>
  <c r="O35" i="2"/>
  <c r="M77" i="2" s="1"/>
  <c r="N35" i="2"/>
  <c r="L77" i="2" s="1"/>
  <c r="M35" i="2"/>
  <c r="K77" i="2" s="1"/>
  <c r="L35" i="2"/>
  <c r="K35" i="2"/>
  <c r="J35" i="2"/>
  <c r="I35" i="2"/>
  <c r="H35" i="2"/>
  <c r="H77" i="2" s="1"/>
  <c r="G35" i="2"/>
  <c r="G77" i="2" s="1"/>
  <c r="F35" i="2"/>
  <c r="F77" i="2" s="1"/>
  <c r="E35" i="2"/>
  <c r="W34" i="2"/>
  <c r="V34" i="2"/>
  <c r="U34" i="2"/>
  <c r="T34" i="2"/>
  <c r="S34" i="2"/>
  <c r="R34" i="2"/>
  <c r="Q34" i="2"/>
  <c r="P34" i="2"/>
  <c r="O34" i="2"/>
  <c r="M76" i="2" s="1"/>
  <c r="N34" i="2"/>
  <c r="M34" i="2"/>
  <c r="K76" i="2" s="1"/>
  <c r="L34" i="2"/>
  <c r="K34" i="2"/>
  <c r="J34" i="2"/>
  <c r="I34" i="2"/>
  <c r="H34" i="2"/>
  <c r="H76" i="2" s="1"/>
  <c r="G34" i="2"/>
  <c r="F34" i="2"/>
  <c r="E34" i="2"/>
  <c r="W33" i="2"/>
  <c r="V33" i="2"/>
  <c r="U33" i="2"/>
  <c r="T33" i="2"/>
  <c r="S33" i="2"/>
  <c r="R33" i="2"/>
  <c r="Q33" i="2"/>
  <c r="P33" i="2"/>
  <c r="O33" i="2"/>
  <c r="N33" i="2"/>
  <c r="AH26" i="3" s="1"/>
  <c r="M33" i="2"/>
  <c r="L33" i="2"/>
  <c r="K33" i="2"/>
  <c r="AF26" i="3" s="1"/>
  <c r="J33" i="2"/>
  <c r="I33" i="2"/>
  <c r="AE26" i="3" s="1"/>
  <c r="H33" i="2"/>
  <c r="G33" i="2"/>
  <c r="F33" i="2"/>
  <c r="AB26" i="3" s="1"/>
  <c r="E33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AF27" i="3" s="1"/>
  <c r="J32" i="2"/>
  <c r="I32" i="2"/>
  <c r="AE27" i="3" s="1"/>
  <c r="H32" i="2"/>
  <c r="AD27" i="3" s="1"/>
  <c r="G32" i="2"/>
  <c r="F32" i="2"/>
  <c r="AB27" i="3" s="1"/>
  <c r="E32" i="2"/>
  <c r="W31" i="2"/>
  <c r="V31" i="2"/>
  <c r="U31" i="2"/>
  <c r="T31" i="2"/>
  <c r="S31" i="2"/>
  <c r="R31" i="2"/>
  <c r="Q31" i="2"/>
  <c r="E74" i="2" s="1"/>
  <c r="P31" i="2"/>
  <c r="O31" i="2"/>
  <c r="M74" i="2" s="1"/>
  <c r="N31" i="2"/>
  <c r="M31" i="2"/>
  <c r="K74" i="2" s="1"/>
  <c r="L31" i="2"/>
  <c r="K31" i="2"/>
  <c r="J31" i="2"/>
  <c r="I31" i="2"/>
  <c r="H31" i="2"/>
  <c r="H74" i="2" s="1"/>
  <c r="G31" i="2"/>
  <c r="G74" i="2" s="1"/>
  <c r="F31" i="2"/>
  <c r="F74" i="2" s="1"/>
  <c r="E31" i="2"/>
  <c r="W30" i="2"/>
  <c r="V30" i="2"/>
  <c r="U30" i="2"/>
  <c r="T30" i="2"/>
  <c r="S30" i="2"/>
  <c r="R30" i="2"/>
  <c r="Q30" i="2"/>
  <c r="P30" i="2"/>
  <c r="O30" i="2"/>
  <c r="M73" i="2" s="1"/>
  <c r="N30" i="2"/>
  <c r="L73" i="2" s="1"/>
  <c r="M30" i="2"/>
  <c r="K73" i="2" s="1"/>
  <c r="L30" i="2"/>
  <c r="K30" i="2"/>
  <c r="J30" i="2"/>
  <c r="I30" i="2"/>
  <c r="H30" i="2"/>
  <c r="H73" i="2" s="1"/>
  <c r="G30" i="2"/>
  <c r="F30" i="2"/>
  <c r="E30" i="2"/>
  <c r="W29" i="2"/>
  <c r="V29" i="2"/>
  <c r="U29" i="2"/>
  <c r="T29" i="2"/>
  <c r="S29" i="2"/>
  <c r="R29" i="2"/>
  <c r="Q29" i="2"/>
  <c r="P29" i="2"/>
  <c r="O29" i="2"/>
  <c r="AI24" i="3" s="1"/>
  <c r="N29" i="2"/>
  <c r="AH24" i="3" s="1"/>
  <c r="M29" i="2"/>
  <c r="AG24" i="3" s="1"/>
  <c r="L29" i="2"/>
  <c r="K29" i="2"/>
  <c r="AF24" i="3" s="1"/>
  <c r="J29" i="2"/>
  <c r="I29" i="2"/>
  <c r="H29" i="2"/>
  <c r="G29" i="2"/>
  <c r="F29" i="2"/>
  <c r="AB24" i="3" s="1"/>
  <c r="E29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W27" i="2"/>
  <c r="V27" i="2"/>
  <c r="U27" i="2"/>
  <c r="T27" i="2"/>
  <c r="S27" i="2"/>
  <c r="R27" i="2"/>
  <c r="Q27" i="2"/>
  <c r="P27" i="2"/>
  <c r="O27" i="2"/>
  <c r="N27" i="2"/>
  <c r="AH25" i="3" s="1"/>
  <c r="M27" i="2"/>
  <c r="L27" i="2"/>
  <c r="K27" i="2"/>
  <c r="J27" i="2"/>
  <c r="I27" i="2"/>
  <c r="H27" i="2"/>
  <c r="G27" i="2"/>
  <c r="F27" i="2"/>
  <c r="AB25" i="3" s="1"/>
  <c r="E27" i="2"/>
  <c r="W26" i="2"/>
  <c r="V26" i="2"/>
  <c r="U26" i="2"/>
  <c r="T26" i="2"/>
  <c r="S26" i="2"/>
  <c r="R26" i="2"/>
  <c r="Q26" i="2"/>
  <c r="E69" i="2" s="1"/>
  <c r="P26" i="2"/>
  <c r="O26" i="2"/>
  <c r="M69" i="2" s="1"/>
  <c r="N26" i="2"/>
  <c r="L69" i="2" s="1"/>
  <c r="M26" i="2"/>
  <c r="K69" i="2" s="1"/>
  <c r="L26" i="2"/>
  <c r="K26" i="2"/>
  <c r="J26" i="2"/>
  <c r="I26" i="2"/>
  <c r="H26" i="2"/>
  <c r="G26" i="2"/>
  <c r="G69" i="2" s="1"/>
  <c r="F26" i="2"/>
  <c r="F69" i="2" s="1"/>
  <c r="E26" i="2"/>
  <c r="W25" i="2"/>
  <c r="V25" i="2"/>
  <c r="U25" i="2"/>
  <c r="T25" i="2"/>
  <c r="S25" i="2"/>
  <c r="R25" i="2"/>
  <c r="Q25" i="2"/>
  <c r="AA20" i="3" s="1"/>
  <c r="P25" i="2"/>
  <c r="O25" i="2"/>
  <c r="N25" i="2"/>
  <c r="AH20" i="3" s="1"/>
  <c r="M25" i="2"/>
  <c r="L25" i="2"/>
  <c r="K25" i="2"/>
  <c r="J25" i="2"/>
  <c r="I25" i="2"/>
  <c r="AE20" i="3" s="1"/>
  <c r="H25" i="2"/>
  <c r="G25" i="2"/>
  <c r="AC20" i="3" s="1"/>
  <c r="F25" i="2"/>
  <c r="AB20" i="3" s="1"/>
  <c r="E25" i="2"/>
  <c r="W24" i="2"/>
  <c r="V24" i="2"/>
  <c r="U24" i="2"/>
  <c r="T24" i="2"/>
  <c r="S24" i="2"/>
  <c r="R24" i="2"/>
  <c r="Q24" i="2"/>
  <c r="E67" i="2" s="1"/>
  <c r="P24" i="2"/>
  <c r="O24" i="2"/>
  <c r="M67" i="2" s="1"/>
  <c r="N24" i="2"/>
  <c r="M24" i="2"/>
  <c r="K67" i="2" s="1"/>
  <c r="L24" i="2"/>
  <c r="K24" i="2"/>
  <c r="J24" i="2"/>
  <c r="I24" i="2"/>
  <c r="H24" i="2"/>
  <c r="G24" i="2"/>
  <c r="G67" i="2" s="1"/>
  <c r="F24" i="2"/>
  <c r="F67" i="2" s="1"/>
  <c r="E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AF21" i="3" s="1"/>
  <c r="J23" i="2"/>
  <c r="I23" i="2"/>
  <c r="AE21" i="3" s="1"/>
  <c r="H23" i="2"/>
  <c r="G23" i="2"/>
  <c r="F23" i="2"/>
  <c r="AB21" i="3" s="1"/>
  <c r="E23" i="2"/>
  <c r="W22" i="2"/>
  <c r="V22" i="2"/>
  <c r="U22" i="2"/>
  <c r="T22" i="2"/>
  <c r="S22" i="2"/>
  <c r="R22" i="2"/>
  <c r="Q22" i="2"/>
  <c r="AA23" i="3" s="1"/>
  <c r="P22" i="2"/>
  <c r="O22" i="2"/>
  <c r="N22" i="2"/>
  <c r="AH23" i="3" s="1"/>
  <c r="M22" i="2"/>
  <c r="L22" i="2"/>
  <c r="K22" i="2"/>
  <c r="AF23" i="3" s="1"/>
  <c r="J22" i="2"/>
  <c r="I22" i="2"/>
  <c r="H22" i="2"/>
  <c r="G22" i="2"/>
  <c r="AC23" i="3" s="1"/>
  <c r="F22" i="2"/>
  <c r="AB23" i="3" s="1"/>
  <c r="E22" i="2"/>
  <c r="W21" i="2"/>
  <c r="V21" i="2"/>
  <c r="U21" i="2"/>
  <c r="T21" i="2"/>
  <c r="S21" i="2"/>
  <c r="R21" i="2"/>
  <c r="Q21" i="2"/>
  <c r="P21" i="2"/>
  <c r="O21" i="2"/>
  <c r="N21" i="2"/>
  <c r="AH19" i="3" s="1"/>
  <c r="M21" i="2"/>
  <c r="L21" i="2"/>
  <c r="K21" i="2"/>
  <c r="J21" i="2"/>
  <c r="I21" i="2"/>
  <c r="AE19" i="3" s="1"/>
  <c r="H21" i="2"/>
  <c r="G21" i="2"/>
  <c r="F21" i="2"/>
  <c r="AB19" i="3" s="1"/>
  <c r="E21" i="2"/>
  <c r="W20" i="2"/>
  <c r="V20" i="2"/>
  <c r="U20" i="2"/>
  <c r="T20" i="2"/>
  <c r="S20" i="2"/>
  <c r="R20" i="2"/>
  <c r="Q20" i="2"/>
  <c r="P20" i="2"/>
  <c r="O20" i="2"/>
  <c r="M63" i="2" s="1"/>
  <c r="N20" i="2"/>
  <c r="L63" i="2" s="1"/>
  <c r="M20" i="2"/>
  <c r="K63" i="2" s="1"/>
  <c r="L20" i="2"/>
  <c r="K20" i="2"/>
  <c r="J20" i="2"/>
  <c r="I20" i="2"/>
  <c r="H20" i="2"/>
  <c r="H63" i="2" s="1"/>
  <c r="G20" i="2"/>
  <c r="F20" i="2"/>
  <c r="E20" i="2"/>
  <c r="W19" i="2"/>
  <c r="V19" i="2"/>
  <c r="U19" i="2"/>
  <c r="T19" i="2"/>
  <c r="S19" i="2"/>
  <c r="R19" i="2"/>
  <c r="Q19" i="2"/>
  <c r="P19" i="2"/>
  <c r="O19" i="2"/>
  <c r="N19" i="2"/>
  <c r="AH17" i="3" s="1"/>
  <c r="M19" i="2"/>
  <c r="L19" i="2"/>
  <c r="K19" i="2"/>
  <c r="J19" i="2"/>
  <c r="I19" i="2"/>
  <c r="H19" i="2"/>
  <c r="G19" i="2"/>
  <c r="F19" i="2"/>
  <c r="E19" i="2"/>
  <c r="W18" i="2"/>
  <c r="V18" i="2"/>
  <c r="U18" i="2"/>
  <c r="T18" i="2"/>
  <c r="S18" i="2"/>
  <c r="R18" i="2"/>
  <c r="Q18" i="2"/>
  <c r="E61" i="2" s="1"/>
  <c r="P18" i="2"/>
  <c r="O18" i="2"/>
  <c r="N18" i="2"/>
  <c r="M18" i="2"/>
  <c r="L18" i="2"/>
  <c r="K18" i="2"/>
  <c r="J18" i="2"/>
  <c r="I18" i="2"/>
  <c r="H18" i="2"/>
  <c r="H61" i="2" s="1"/>
  <c r="G18" i="2"/>
  <c r="G61" i="2" s="1"/>
  <c r="F18" i="2"/>
  <c r="E18" i="2"/>
  <c r="W17" i="2"/>
  <c r="V17" i="2"/>
  <c r="U17" i="2"/>
  <c r="T17" i="2"/>
  <c r="S17" i="2"/>
  <c r="R17" i="2"/>
  <c r="Q17" i="2"/>
  <c r="P17" i="2"/>
  <c r="O17" i="2"/>
  <c r="M60" i="2" s="1"/>
  <c r="N17" i="2"/>
  <c r="L60" i="2" s="1"/>
  <c r="M17" i="2"/>
  <c r="K60" i="2" s="1"/>
  <c r="L17" i="2"/>
  <c r="K17" i="2"/>
  <c r="J17" i="2"/>
  <c r="I17" i="2"/>
  <c r="H17" i="2"/>
  <c r="G17" i="2"/>
  <c r="F17" i="2"/>
  <c r="AC10" i="1" s="1"/>
  <c r="E17" i="2"/>
  <c r="W15" i="2"/>
  <c r="V15" i="2"/>
  <c r="U15" i="2"/>
  <c r="T15" i="2"/>
  <c r="S15" i="2"/>
  <c r="R15" i="2"/>
  <c r="Q15" i="2"/>
  <c r="E58" i="2" s="1"/>
  <c r="P15" i="2"/>
  <c r="O15" i="2"/>
  <c r="M58" i="2" s="1"/>
  <c r="N15" i="2"/>
  <c r="L58" i="2" s="1"/>
  <c r="M15" i="2"/>
  <c r="K58" i="2" s="1"/>
  <c r="L15" i="2"/>
  <c r="K15" i="2"/>
  <c r="J15" i="2"/>
  <c r="I15" i="2"/>
  <c r="H15" i="2"/>
  <c r="H58" i="2" s="1"/>
  <c r="G15" i="2"/>
  <c r="G58" i="2" s="1"/>
  <c r="F15" i="2"/>
  <c r="F58" i="2" s="1"/>
  <c r="E15" i="2"/>
  <c r="W14" i="2"/>
  <c r="V14" i="2"/>
  <c r="U14" i="2"/>
  <c r="T14" i="2"/>
  <c r="S14" i="2"/>
  <c r="R14" i="2"/>
  <c r="Q14" i="2"/>
  <c r="P14" i="2"/>
  <c r="O14" i="2"/>
  <c r="M57" i="2" s="1"/>
  <c r="N14" i="2"/>
  <c r="M14" i="2"/>
  <c r="K57" i="2" s="1"/>
  <c r="L14" i="2"/>
  <c r="K14" i="2"/>
  <c r="J14" i="2"/>
  <c r="I14" i="2"/>
  <c r="H14" i="2"/>
  <c r="G14" i="2"/>
  <c r="G57" i="2" s="1"/>
  <c r="F14" i="2"/>
  <c r="E14" i="2"/>
  <c r="W13" i="2"/>
  <c r="V13" i="2"/>
  <c r="U13" i="2"/>
  <c r="T13" i="2"/>
  <c r="S13" i="2"/>
  <c r="R13" i="2"/>
  <c r="Q13" i="2"/>
  <c r="AA12" i="3" s="1"/>
  <c r="P13" i="2"/>
  <c r="O13" i="2"/>
  <c r="AI12" i="3" s="1"/>
  <c r="N13" i="2"/>
  <c r="AH12" i="3" s="1"/>
  <c r="M13" i="2"/>
  <c r="L13" i="2"/>
  <c r="K13" i="2"/>
  <c r="AF12" i="3" s="1"/>
  <c r="J13" i="2"/>
  <c r="I13" i="2"/>
  <c r="AE12" i="3" s="1"/>
  <c r="H13" i="2"/>
  <c r="AD12" i="3" s="1"/>
  <c r="G13" i="2"/>
  <c r="AC12" i="3" s="1"/>
  <c r="F13" i="2"/>
  <c r="AB12" i="3" s="1"/>
  <c r="E13" i="2"/>
  <c r="W12" i="2"/>
  <c r="V12" i="2"/>
  <c r="U12" i="2"/>
  <c r="T12" i="2"/>
  <c r="S12" i="2"/>
  <c r="R12" i="2"/>
  <c r="Q12" i="2"/>
  <c r="AA11" i="3" s="1"/>
  <c r="P12" i="2"/>
  <c r="O12" i="2"/>
  <c r="AI11" i="3" s="1"/>
  <c r="N12" i="2"/>
  <c r="AH11" i="3" s="1"/>
  <c r="M12" i="2"/>
  <c r="AG11" i="3" s="1"/>
  <c r="L12" i="2"/>
  <c r="K12" i="2"/>
  <c r="AF11" i="3" s="1"/>
  <c r="J12" i="2"/>
  <c r="I12" i="2"/>
  <c r="AE11" i="3" s="1"/>
  <c r="H12" i="2"/>
  <c r="AD11" i="3" s="1"/>
  <c r="G12" i="2"/>
  <c r="AC11" i="3" s="1"/>
  <c r="E12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W9" i="2"/>
  <c r="V9" i="2"/>
  <c r="U9" i="2"/>
  <c r="T9" i="2"/>
  <c r="S9" i="2"/>
  <c r="R9" i="2"/>
  <c r="Q9" i="2"/>
  <c r="P9" i="2"/>
  <c r="O9" i="2"/>
  <c r="M53" i="2" s="1"/>
  <c r="N9" i="2"/>
  <c r="L53" i="2" s="1"/>
  <c r="M9" i="2"/>
  <c r="K53" i="2" s="1"/>
  <c r="L9" i="2"/>
  <c r="K9" i="2"/>
  <c r="J9" i="2"/>
  <c r="I9" i="2"/>
  <c r="H9" i="2"/>
  <c r="G9" i="2"/>
  <c r="F9" i="2"/>
  <c r="AC14" i="1" s="1"/>
  <c r="E9" i="2"/>
  <c r="W8" i="2"/>
  <c r="V8" i="2"/>
  <c r="U8" i="2"/>
  <c r="T8" i="2"/>
  <c r="S8" i="2"/>
  <c r="R8" i="2"/>
  <c r="Q8" i="2"/>
  <c r="AA10" i="3" s="1"/>
  <c r="P8" i="2"/>
  <c r="O8" i="2"/>
  <c r="AI10" i="3" s="1"/>
  <c r="N8" i="2"/>
  <c r="AH10" i="3" s="1"/>
  <c r="M8" i="2"/>
  <c r="AG10" i="3" s="1"/>
  <c r="L8" i="2"/>
  <c r="K8" i="2"/>
  <c r="AF10" i="3" s="1"/>
  <c r="J8" i="2"/>
  <c r="I8" i="2"/>
  <c r="AE10" i="3" s="1"/>
  <c r="H8" i="2"/>
  <c r="AD10" i="3" s="1"/>
  <c r="G8" i="2"/>
  <c r="AC10" i="3" s="1"/>
  <c r="F8" i="2"/>
  <c r="AB10" i="3" s="1"/>
  <c r="E8" i="2"/>
  <c r="W7" i="2"/>
  <c r="V7" i="2"/>
  <c r="U7" i="2"/>
  <c r="T7" i="2"/>
  <c r="S7" i="2"/>
  <c r="R7" i="2"/>
  <c r="Q7" i="2"/>
  <c r="AA6" i="3" s="1"/>
  <c r="P7" i="2"/>
  <c r="O7" i="2"/>
  <c r="N7" i="2"/>
  <c r="AH6" i="3" s="1"/>
  <c r="M7" i="2"/>
  <c r="L7" i="2"/>
  <c r="K7" i="2"/>
  <c r="J7" i="2"/>
  <c r="I7" i="2"/>
  <c r="AE6" i="3" s="1"/>
  <c r="H7" i="2"/>
  <c r="G7" i="2"/>
  <c r="AC6" i="3" s="1"/>
  <c r="F7" i="2"/>
  <c r="E7" i="2"/>
  <c r="W6" i="2"/>
  <c r="V6" i="2"/>
  <c r="U6" i="2"/>
  <c r="T6" i="2"/>
  <c r="S6" i="2"/>
  <c r="R6" i="2"/>
  <c r="Q6" i="2"/>
  <c r="AA7" i="3" s="1"/>
  <c r="P6" i="2"/>
  <c r="O6" i="2"/>
  <c r="N6" i="2"/>
  <c r="M6" i="2"/>
  <c r="L6" i="2"/>
  <c r="K6" i="2"/>
  <c r="J6" i="2"/>
  <c r="I6" i="2"/>
  <c r="AE7" i="3" s="1"/>
  <c r="H6" i="2"/>
  <c r="G6" i="2"/>
  <c r="AC7" i="3" s="1"/>
  <c r="F6" i="2"/>
  <c r="AB7" i="3" s="1"/>
  <c r="E6" i="2"/>
  <c r="W5" i="2"/>
  <c r="V5" i="2"/>
  <c r="U5" i="2"/>
  <c r="T5" i="2"/>
  <c r="S5" i="2"/>
  <c r="R5" i="2"/>
  <c r="Q5" i="2"/>
  <c r="P5" i="2"/>
  <c r="O5" i="2"/>
  <c r="M49" i="2" s="1"/>
  <c r="N5" i="2"/>
  <c r="M5" i="2"/>
  <c r="L5" i="2"/>
  <c r="K5" i="2"/>
  <c r="J5" i="2"/>
  <c r="I5" i="2"/>
  <c r="H5" i="2"/>
  <c r="H49" i="2" s="1"/>
  <c r="M11" i="1" s="1"/>
  <c r="G5" i="2"/>
  <c r="F5" i="2"/>
  <c r="E5" i="2"/>
  <c r="AF20" i="3" l="1"/>
  <c r="AE23" i="3"/>
  <c r="AF7" i="3"/>
  <c r="AF25" i="3"/>
  <c r="AE24" i="3"/>
  <c r="AE22" i="3"/>
  <c r="J79" i="2"/>
  <c r="AF6" i="3"/>
  <c r="AF22" i="3"/>
  <c r="H50" i="2"/>
  <c r="V9" i="1" s="1"/>
  <c r="AD7" i="3"/>
  <c r="K50" i="2"/>
  <c r="P9" i="1" s="1"/>
  <c r="AG7" i="3"/>
  <c r="L50" i="2"/>
  <c r="AH7" i="3"/>
  <c r="M50" i="2"/>
  <c r="AI7" i="3"/>
  <c r="AC8" i="1"/>
  <c r="AB6" i="3"/>
  <c r="H51" i="2"/>
  <c r="AD6" i="3"/>
  <c r="K51" i="2"/>
  <c r="AG6" i="3"/>
  <c r="M51" i="2"/>
  <c r="R8" i="1" s="1"/>
  <c r="AI6" i="3"/>
  <c r="H52" i="2"/>
  <c r="K52" i="2"/>
  <c r="M52" i="2"/>
  <c r="H54" i="2"/>
  <c r="K54" i="2"/>
  <c r="M54" i="2"/>
  <c r="AB13" i="1"/>
  <c r="H55" i="2"/>
  <c r="M55" i="2"/>
  <c r="H56" i="2"/>
  <c r="K56" i="2"/>
  <c r="L56" i="2"/>
  <c r="M56" i="2"/>
  <c r="F62" i="2"/>
  <c r="AB17" i="3"/>
  <c r="G62" i="2"/>
  <c r="AC17" i="3"/>
  <c r="AE21" i="1"/>
  <c r="AD17" i="3"/>
  <c r="AF23" i="1"/>
  <c r="AE18" i="3"/>
  <c r="AE17" i="3"/>
  <c r="AG21" i="1"/>
  <c r="AF17" i="3"/>
  <c r="K62" i="2"/>
  <c r="AG18" i="3"/>
  <c r="AG17" i="3"/>
  <c r="M62" i="2"/>
  <c r="AI17" i="3"/>
  <c r="E62" i="2"/>
  <c r="AA17" i="3"/>
  <c r="G64" i="2"/>
  <c r="AC19" i="3"/>
  <c r="H64" i="2"/>
  <c r="M24" i="1" s="1"/>
  <c r="AD19" i="3"/>
  <c r="AG24" i="1"/>
  <c r="AF19" i="3"/>
  <c r="K64" i="2"/>
  <c r="AG19" i="3"/>
  <c r="M64" i="2"/>
  <c r="AI19" i="3"/>
  <c r="E64" i="2"/>
  <c r="J24" i="1" s="1"/>
  <c r="AA19" i="3"/>
  <c r="H65" i="2"/>
  <c r="V31" i="1" s="1"/>
  <c r="AD23" i="3"/>
  <c r="K65" i="2"/>
  <c r="P31" i="1" s="1"/>
  <c r="AG23" i="3"/>
  <c r="M65" i="2"/>
  <c r="AI23" i="3"/>
  <c r="G66" i="2"/>
  <c r="AC21" i="3"/>
  <c r="H66" i="2"/>
  <c r="AD21" i="3"/>
  <c r="K66" i="2"/>
  <c r="P28" i="1" s="1"/>
  <c r="AG21" i="3"/>
  <c r="L66" i="2"/>
  <c r="Z28" i="1" s="1"/>
  <c r="AH21" i="3"/>
  <c r="M66" i="2"/>
  <c r="R28" i="1" s="1"/>
  <c r="AI21" i="3"/>
  <c r="E66" i="2"/>
  <c r="AA21" i="3"/>
  <c r="H68" i="2"/>
  <c r="AD20" i="3"/>
  <c r="K68" i="2"/>
  <c r="AG20" i="3"/>
  <c r="M68" i="2"/>
  <c r="R25" i="1" s="1"/>
  <c r="AI20" i="3"/>
  <c r="G70" i="2"/>
  <c r="L37" i="1" s="1"/>
  <c r="AC25" i="3"/>
  <c r="H70" i="2"/>
  <c r="M37" i="1" s="1"/>
  <c r="AD25" i="3"/>
  <c r="I70" i="2"/>
  <c r="AE25" i="3"/>
  <c r="K70" i="2"/>
  <c r="AG25" i="3"/>
  <c r="M70" i="2"/>
  <c r="AI25" i="3"/>
  <c r="E70" i="2"/>
  <c r="J37" i="1" s="1"/>
  <c r="AA25" i="3"/>
  <c r="F71" i="2"/>
  <c r="K30" i="1" s="1"/>
  <c r="AB22" i="3"/>
  <c r="G71" i="2"/>
  <c r="L30" i="1" s="1"/>
  <c r="AC22" i="3"/>
  <c r="H71" i="2"/>
  <c r="AD22" i="3"/>
  <c r="K71" i="2"/>
  <c r="AG22" i="3"/>
  <c r="L71" i="2"/>
  <c r="AH22" i="3"/>
  <c r="M71" i="2"/>
  <c r="R30" i="1" s="1"/>
  <c r="AI22" i="3"/>
  <c r="E71" i="2"/>
  <c r="J30" i="1" s="1"/>
  <c r="AA22" i="3"/>
  <c r="G72" i="2"/>
  <c r="L35" i="1" s="1"/>
  <c r="AC24" i="3"/>
  <c r="H72" i="2"/>
  <c r="AD24" i="3"/>
  <c r="E72" i="2"/>
  <c r="AA24" i="3"/>
  <c r="G75" i="2"/>
  <c r="AC27" i="3"/>
  <c r="K75" i="2"/>
  <c r="AG27" i="3"/>
  <c r="L75" i="2"/>
  <c r="AH27" i="3"/>
  <c r="M75" i="2"/>
  <c r="R41" i="1" s="1"/>
  <c r="AI27" i="3"/>
  <c r="E75" i="2"/>
  <c r="AA27" i="3"/>
  <c r="AC26" i="3"/>
  <c r="AD26" i="3"/>
  <c r="AG26" i="3"/>
  <c r="AI26" i="3"/>
  <c r="AA26" i="3"/>
  <c r="T34" i="1"/>
  <c r="U34" i="1"/>
  <c r="V34" i="1"/>
  <c r="Y34" i="1"/>
  <c r="Z34" i="1"/>
  <c r="AA34" i="1"/>
  <c r="S34" i="1"/>
  <c r="F78" i="2"/>
  <c r="AB18" i="3"/>
  <c r="G78" i="2"/>
  <c r="AC18" i="3"/>
  <c r="H78" i="2"/>
  <c r="AD18" i="3"/>
  <c r="X18" i="3"/>
  <c r="O18" i="3"/>
  <c r="L78" i="2"/>
  <c r="Q23" i="1" s="1"/>
  <c r="AH18" i="3"/>
  <c r="M78" i="2"/>
  <c r="AI18" i="3"/>
  <c r="E78" i="2"/>
  <c r="AA18" i="3"/>
  <c r="S26" i="3"/>
  <c r="J26" i="3"/>
  <c r="T26" i="3"/>
  <c r="K26" i="3"/>
  <c r="U26" i="3"/>
  <c r="L26" i="3"/>
  <c r="X26" i="3"/>
  <c r="O26" i="3"/>
  <c r="Y26" i="3"/>
  <c r="P26" i="3"/>
  <c r="Z26" i="3"/>
  <c r="Q26" i="3"/>
  <c r="R26" i="3"/>
  <c r="I26" i="3"/>
  <c r="F49" i="2"/>
  <c r="K11" i="1" s="1"/>
  <c r="AC11" i="1"/>
  <c r="G49" i="2"/>
  <c r="L11" i="1" s="1"/>
  <c r="AD11" i="1"/>
  <c r="E49" i="2"/>
  <c r="J11" i="1" s="1"/>
  <c r="AB11" i="1"/>
  <c r="F50" i="2"/>
  <c r="AC9" i="1"/>
  <c r="G50" i="2"/>
  <c r="AD9" i="1"/>
  <c r="M9" i="1"/>
  <c r="Q9" i="1"/>
  <c r="Z9" i="1"/>
  <c r="R9" i="1"/>
  <c r="AA9" i="1"/>
  <c r="E50" i="2"/>
  <c r="AB9" i="1"/>
  <c r="G51" i="2"/>
  <c r="AD8" i="1"/>
  <c r="M8" i="1"/>
  <c r="V8" i="1"/>
  <c r="P8" i="1"/>
  <c r="Y8" i="1"/>
  <c r="E51" i="2"/>
  <c r="AB8" i="1"/>
  <c r="F52" i="2"/>
  <c r="AC12" i="1"/>
  <c r="G52" i="2"/>
  <c r="AD12" i="1"/>
  <c r="M12" i="1"/>
  <c r="V12" i="1"/>
  <c r="P12" i="1"/>
  <c r="Y12" i="1"/>
  <c r="R12" i="1"/>
  <c r="AA12" i="1"/>
  <c r="E52" i="2"/>
  <c r="AB12" i="1"/>
  <c r="G53" i="2"/>
  <c r="AD14" i="1"/>
  <c r="P14" i="1"/>
  <c r="Y14" i="1"/>
  <c r="Q14" i="1"/>
  <c r="Z14" i="1"/>
  <c r="R14" i="1"/>
  <c r="AA14" i="1"/>
  <c r="E53" i="2"/>
  <c r="AB14" i="1"/>
  <c r="F54" i="2"/>
  <c r="AC13" i="1"/>
  <c r="G54" i="2"/>
  <c r="AD13" i="1"/>
  <c r="M13" i="1"/>
  <c r="V13" i="1"/>
  <c r="P13" i="1"/>
  <c r="Y13" i="1"/>
  <c r="R13" i="1"/>
  <c r="AA13" i="1"/>
  <c r="F55" i="2"/>
  <c r="AC15" i="1"/>
  <c r="G55" i="2"/>
  <c r="AD15" i="1"/>
  <c r="AA15" i="1"/>
  <c r="E55" i="2"/>
  <c r="AB15" i="1"/>
  <c r="F56" i="2"/>
  <c r="AC16" i="1"/>
  <c r="G56" i="2"/>
  <c r="AD16" i="1"/>
  <c r="Q16" i="1"/>
  <c r="Z16" i="1"/>
  <c r="R16" i="1"/>
  <c r="AA16" i="1"/>
  <c r="E56" i="2"/>
  <c r="AB16" i="1"/>
  <c r="L6" i="1"/>
  <c r="U6" i="1"/>
  <c r="P6" i="1"/>
  <c r="Y6" i="1"/>
  <c r="R6" i="1"/>
  <c r="AA6" i="1"/>
  <c r="E57" i="2"/>
  <c r="AB6" i="1"/>
  <c r="G60" i="2"/>
  <c r="AD10" i="1"/>
  <c r="P10" i="1"/>
  <c r="Y10" i="1"/>
  <c r="Q10" i="1"/>
  <c r="Z10" i="1"/>
  <c r="R10" i="1"/>
  <c r="AA10" i="1"/>
  <c r="E60" i="2"/>
  <c r="AB10" i="1"/>
  <c r="L29" i="1"/>
  <c r="U29" i="1"/>
  <c r="U22" i="1"/>
  <c r="V29" i="1"/>
  <c r="V22" i="1"/>
  <c r="J29" i="1"/>
  <c r="S29" i="1"/>
  <c r="S22" i="1"/>
  <c r="K21" i="1"/>
  <c r="T21" i="1"/>
  <c r="L21" i="1"/>
  <c r="U21" i="1"/>
  <c r="P21" i="1"/>
  <c r="Y21" i="1"/>
  <c r="R21" i="1"/>
  <c r="AA21" i="1"/>
  <c r="J21" i="1"/>
  <c r="S21" i="1"/>
  <c r="M26" i="1"/>
  <c r="V26" i="1"/>
  <c r="P26" i="1"/>
  <c r="Y26" i="1"/>
  <c r="Q26" i="1"/>
  <c r="Z26" i="1"/>
  <c r="R26" i="1"/>
  <c r="AA26" i="1"/>
  <c r="L24" i="1"/>
  <c r="U24" i="1"/>
  <c r="P24" i="1"/>
  <c r="Y24" i="1"/>
  <c r="R24" i="1"/>
  <c r="AA24" i="1"/>
  <c r="M31" i="1"/>
  <c r="R31" i="1"/>
  <c r="AA31" i="1"/>
  <c r="L28" i="1"/>
  <c r="U28" i="1"/>
  <c r="M28" i="1"/>
  <c r="V28" i="1"/>
  <c r="Q28" i="1"/>
  <c r="J28" i="1"/>
  <c r="S28" i="1"/>
  <c r="K27" i="1"/>
  <c r="T27" i="1"/>
  <c r="L27" i="1"/>
  <c r="U27" i="1"/>
  <c r="P27" i="1"/>
  <c r="Y27" i="1"/>
  <c r="R27" i="1"/>
  <c r="AA27" i="1"/>
  <c r="J27" i="1"/>
  <c r="S27" i="1"/>
  <c r="M25" i="1"/>
  <c r="V25" i="1"/>
  <c r="P25" i="1"/>
  <c r="Y25" i="1"/>
  <c r="K32" i="1"/>
  <c r="T32" i="1"/>
  <c r="L32" i="1"/>
  <c r="U32" i="1"/>
  <c r="P32" i="1"/>
  <c r="Y32" i="1"/>
  <c r="Q32" i="1"/>
  <c r="Z32" i="1"/>
  <c r="R32" i="1"/>
  <c r="AA32" i="1"/>
  <c r="J32" i="1"/>
  <c r="S32" i="1"/>
  <c r="N37" i="1"/>
  <c r="W37" i="1"/>
  <c r="P37" i="1"/>
  <c r="Y37" i="1"/>
  <c r="R37" i="1"/>
  <c r="AA37" i="1"/>
  <c r="M30" i="1"/>
  <c r="V30" i="1"/>
  <c r="P30" i="1"/>
  <c r="Y30" i="1"/>
  <c r="Q30" i="1"/>
  <c r="Z30" i="1"/>
  <c r="M35" i="1"/>
  <c r="V35" i="1"/>
  <c r="J35" i="1"/>
  <c r="S35" i="1"/>
  <c r="M36" i="1"/>
  <c r="V36" i="1"/>
  <c r="P36" i="1"/>
  <c r="Y36" i="1"/>
  <c r="Q36" i="1"/>
  <c r="Z36" i="1"/>
  <c r="R36" i="1"/>
  <c r="AA36" i="1"/>
  <c r="K38" i="1"/>
  <c r="T38" i="1"/>
  <c r="L38" i="1"/>
  <c r="U38" i="1"/>
  <c r="M38" i="1"/>
  <c r="V38" i="1"/>
  <c r="P38" i="1"/>
  <c r="Y38" i="1"/>
  <c r="R38" i="1"/>
  <c r="AA38" i="1"/>
  <c r="J38" i="1"/>
  <c r="S38" i="1"/>
  <c r="L41" i="1"/>
  <c r="U41" i="1"/>
  <c r="P41" i="1"/>
  <c r="Y41" i="1"/>
  <c r="Q41" i="1"/>
  <c r="Z41" i="1"/>
  <c r="J41" i="1"/>
  <c r="S41" i="1"/>
  <c r="K23" i="1"/>
  <c r="T23" i="1"/>
  <c r="L23" i="1"/>
  <c r="U23" i="1"/>
  <c r="V23" i="1"/>
  <c r="P23" i="1"/>
  <c r="Y23" i="1"/>
  <c r="R23" i="1"/>
  <c r="AA23" i="1"/>
  <c r="J23" i="1"/>
  <c r="S23" i="1"/>
  <c r="E59" i="2"/>
  <c r="AB7" i="1"/>
  <c r="G59" i="2"/>
  <c r="AD7" i="1"/>
  <c r="F59" i="2"/>
  <c r="K7" i="1" s="1"/>
  <c r="AC7" i="1"/>
  <c r="K40" i="1"/>
  <c r="T40" i="1"/>
  <c r="L40" i="1"/>
  <c r="U40" i="1"/>
  <c r="M40" i="1"/>
  <c r="V40" i="1"/>
  <c r="O40" i="1"/>
  <c r="X40" i="1"/>
  <c r="P40" i="1"/>
  <c r="Y40" i="1"/>
  <c r="Q40" i="1"/>
  <c r="Z40" i="1"/>
  <c r="R40" i="1"/>
  <c r="AA40" i="1"/>
  <c r="J40" i="1"/>
  <c r="S40" i="1"/>
  <c r="K39" i="1"/>
  <c r="T39" i="1"/>
  <c r="L39" i="1"/>
  <c r="U39" i="1"/>
  <c r="M39" i="1"/>
  <c r="V39" i="1"/>
  <c r="P39" i="1"/>
  <c r="Y39" i="1"/>
  <c r="Q39" i="1"/>
  <c r="Z39" i="1"/>
  <c r="R39" i="1"/>
  <c r="AA39" i="1"/>
  <c r="J39" i="1"/>
  <c r="S39" i="1"/>
  <c r="J77" i="2"/>
  <c r="AJ23" i="1"/>
  <c r="AG23" i="1"/>
  <c r="AE23" i="1"/>
  <c r="AC23" i="1"/>
  <c r="AF16" i="1"/>
  <c r="AG27" i="1"/>
  <c r="J81" i="2"/>
  <c r="AD23" i="1"/>
  <c r="AF12" i="1"/>
  <c r="AG26" i="1"/>
  <c r="AF32" i="1"/>
  <c r="AI23" i="1"/>
  <c r="AH23" i="1"/>
  <c r="AF27" i="1"/>
  <c r="AG40" i="1"/>
  <c r="AB23" i="1"/>
  <c r="AG11" i="1"/>
  <c r="I55" i="2"/>
  <c r="AG12" i="1"/>
  <c r="AG32" i="1"/>
  <c r="J70" i="2"/>
  <c r="I68" i="2"/>
  <c r="AG36" i="1"/>
  <c r="AG13" i="1"/>
  <c r="AF22" i="1"/>
  <c r="AG30" i="1"/>
  <c r="AF40" i="1"/>
  <c r="AG7" i="1"/>
  <c r="J55" i="2"/>
  <c r="AF21" i="1"/>
  <c r="AG35" i="1"/>
  <c r="AG8" i="1"/>
  <c r="I57" i="2"/>
  <c r="J68" i="2"/>
  <c r="AF38" i="1"/>
  <c r="AG6" i="1"/>
  <c r="AG38" i="1"/>
  <c r="AF31" i="1"/>
  <c r="AG41" i="1"/>
  <c r="I79" i="2"/>
  <c r="AG31" i="1"/>
  <c r="AF30" i="1"/>
  <c r="AF11" i="1"/>
  <c r="AF28" i="1"/>
  <c r="AG39" i="1"/>
  <c r="I80" i="2"/>
  <c r="I72" i="2"/>
  <c r="J80" i="2"/>
  <c r="AG16" i="1"/>
  <c r="AF14" i="1"/>
  <c r="AG14" i="1"/>
  <c r="J66" i="2"/>
  <c r="K49" i="2"/>
  <c r="P11" i="1" s="1"/>
  <c r="AH11" i="1"/>
  <c r="L49" i="2"/>
  <c r="Q11" i="1" s="1"/>
  <c r="AI11" i="1"/>
  <c r="F51" i="2"/>
  <c r="AF8" i="1"/>
  <c r="L51" i="2"/>
  <c r="AI8" i="1"/>
  <c r="L52" i="2"/>
  <c r="AI12" i="1"/>
  <c r="F53" i="2"/>
  <c r="H53" i="2"/>
  <c r="AE14" i="1"/>
  <c r="AF13" i="1"/>
  <c r="L54" i="2"/>
  <c r="AI13" i="1"/>
  <c r="E54" i="2"/>
  <c r="K55" i="2"/>
  <c r="AH15" i="1"/>
  <c r="L55" i="2"/>
  <c r="AI15" i="1"/>
  <c r="F57" i="2"/>
  <c r="AC6" i="1"/>
  <c r="H57" i="2"/>
  <c r="V6" i="1" s="1"/>
  <c r="AE6" i="1"/>
  <c r="L57" i="2"/>
  <c r="AI6" i="1"/>
  <c r="F60" i="2"/>
  <c r="H60" i="2"/>
  <c r="AE10" i="1"/>
  <c r="I60" i="2"/>
  <c r="AF10" i="1"/>
  <c r="F61" i="2"/>
  <c r="AC22" i="1"/>
  <c r="AG10" i="1"/>
  <c r="AG22" i="1"/>
  <c r="K61" i="2"/>
  <c r="AH22" i="1"/>
  <c r="L61" i="2"/>
  <c r="AI22" i="1"/>
  <c r="M61" i="2"/>
  <c r="AJ22" i="1"/>
  <c r="H62" i="2"/>
  <c r="L62" i="2"/>
  <c r="AI21" i="1"/>
  <c r="F63" i="2"/>
  <c r="AC26" i="1"/>
  <c r="G63" i="2"/>
  <c r="AD26" i="1"/>
  <c r="AF26" i="1"/>
  <c r="E63" i="2"/>
  <c r="AB26" i="1"/>
  <c r="F64" i="2"/>
  <c r="AC24" i="1"/>
  <c r="AF24" i="1"/>
  <c r="L64" i="2"/>
  <c r="AI24" i="1"/>
  <c r="F65" i="2"/>
  <c r="AC31" i="1"/>
  <c r="G65" i="2"/>
  <c r="AD31" i="1"/>
  <c r="L65" i="2"/>
  <c r="AI31" i="1"/>
  <c r="E65" i="2"/>
  <c r="AB31" i="1"/>
  <c r="F66" i="2"/>
  <c r="AC28" i="1"/>
  <c r="H67" i="2"/>
  <c r="AE27" i="1"/>
  <c r="L67" i="2"/>
  <c r="AI27" i="1"/>
  <c r="F68" i="2"/>
  <c r="AC25" i="1"/>
  <c r="G68" i="2"/>
  <c r="AD25" i="1"/>
  <c r="L68" i="2"/>
  <c r="AI25" i="1"/>
  <c r="E68" i="2"/>
  <c r="AB25" i="1"/>
  <c r="H69" i="2"/>
  <c r="AE32" i="1"/>
  <c r="F70" i="2"/>
  <c r="AC37" i="1"/>
  <c r="L70" i="2"/>
  <c r="AI37" i="1"/>
  <c r="F72" i="2"/>
  <c r="AC35" i="1"/>
  <c r="K72" i="2"/>
  <c r="AH35" i="1"/>
  <c r="L72" i="2"/>
  <c r="AI35" i="1"/>
  <c r="M72" i="2"/>
  <c r="AJ35" i="1"/>
  <c r="F73" i="2"/>
  <c r="AC36" i="1"/>
  <c r="G73" i="2"/>
  <c r="AD36" i="1"/>
  <c r="AF36" i="1"/>
  <c r="E73" i="2"/>
  <c r="AB36" i="1"/>
  <c r="L74" i="2"/>
  <c r="AI38" i="1"/>
  <c r="F75" i="2"/>
  <c r="AC41" i="1"/>
  <c r="H75" i="2"/>
  <c r="AE41" i="1"/>
  <c r="AF41" i="1"/>
  <c r="AC39" i="1"/>
  <c r="AF39" i="1"/>
  <c r="AI39" i="1"/>
  <c r="F76" i="2"/>
  <c r="AC40" i="1"/>
  <c r="G76" i="2"/>
  <c r="AD40" i="1"/>
  <c r="L76" i="2"/>
  <c r="AI40" i="1"/>
  <c r="E76" i="2"/>
  <c r="AB40" i="1"/>
  <c r="M59" i="2"/>
  <c r="AJ7" i="1"/>
  <c r="L59" i="2"/>
  <c r="AI7" i="1"/>
  <c r="K59" i="2"/>
  <c r="AH7" i="1"/>
  <c r="I59" i="2"/>
  <c r="F81" i="2"/>
  <c r="AC34" i="1"/>
  <c r="AD34" i="1"/>
  <c r="G81" i="2"/>
  <c r="AE34" i="1"/>
  <c r="H81" i="2"/>
  <c r="I81" i="2"/>
  <c r="AH34" i="1"/>
  <c r="K81" i="2"/>
  <c r="AI34" i="1"/>
  <c r="L81" i="2"/>
  <c r="AJ34" i="1"/>
  <c r="M81" i="2"/>
  <c r="AB34" i="1"/>
  <c r="E81" i="2"/>
  <c r="AG9" i="1"/>
  <c r="AF9" i="1"/>
  <c r="AH28" i="1"/>
  <c r="AF15" i="1"/>
  <c r="AI16" i="1"/>
  <c r="AC32" i="1"/>
  <c r="AF35" i="1"/>
  <c r="AC21" i="1"/>
  <c r="AC27" i="1"/>
  <c r="AI30" i="1"/>
  <c r="AD6" i="1"/>
  <c r="AF7" i="1"/>
  <c r="AJ8" i="1"/>
  <c r="AJ12" i="1"/>
  <c r="AG15" i="1"/>
  <c r="AJ16" i="1"/>
  <c r="AD32" i="1"/>
  <c r="AJ39" i="1"/>
  <c r="AD21" i="1"/>
  <c r="AJ24" i="1"/>
  <c r="AD27" i="1"/>
  <c r="AG28" i="1"/>
  <c r="AJ30" i="1"/>
  <c r="AE36" i="1"/>
  <c r="AJ37" i="1"/>
  <c r="AD41" i="1"/>
  <c r="AF6" i="1"/>
  <c r="AJ11" i="1"/>
  <c r="AJ15" i="1"/>
  <c r="AJ28" i="1"/>
  <c r="AG34" i="1"/>
  <c r="AD38" i="1"/>
  <c r="H59" i="2"/>
  <c r="AH6" i="1"/>
  <c r="AE9" i="1"/>
  <c r="AH10" i="1"/>
  <c r="AE13" i="1"/>
  <c r="AH14" i="1"/>
  <c r="AE26" i="1"/>
  <c r="AH32" i="1"/>
  <c r="AB39" i="1"/>
  <c r="AE40" i="1"/>
  <c r="AH21" i="1"/>
  <c r="AB24" i="1"/>
  <c r="AE25" i="1"/>
  <c r="AH27" i="1"/>
  <c r="AB30" i="1"/>
  <c r="AE31" i="1"/>
  <c r="AB37" i="1"/>
  <c r="AE38" i="1"/>
  <c r="AH41" i="1"/>
  <c r="AI28" i="1"/>
  <c r="AI10" i="1"/>
  <c r="AI14" i="1"/>
  <c r="AI32" i="1"/>
  <c r="AF25" i="1"/>
  <c r="AC30" i="1"/>
  <c r="AI41" i="1"/>
  <c r="R11" i="1"/>
  <c r="AJ6" i="1"/>
  <c r="AJ10" i="1"/>
  <c r="AJ14" i="1"/>
  <c r="AJ32" i="1"/>
  <c r="AD39" i="1"/>
  <c r="AJ21" i="1"/>
  <c r="AD24" i="1"/>
  <c r="AG25" i="1"/>
  <c r="AJ27" i="1"/>
  <c r="AD30" i="1"/>
  <c r="AD37" i="1"/>
  <c r="AJ41" i="1"/>
  <c r="AF34" i="1"/>
  <c r="I51" i="2"/>
  <c r="I64" i="2"/>
  <c r="AE8" i="1"/>
  <c r="AH9" i="1"/>
  <c r="AE12" i="1"/>
  <c r="AH13" i="1"/>
  <c r="AE16" i="1"/>
  <c r="AH26" i="1"/>
  <c r="AB35" i="1"/>
  <c r="AE39" i="1"/>
  <c r="AH40" i="1"/>
  <c r="AB22" i="1"/>
  <c r="AE24" i="1"/>
  <c r="AH25" i="1"/>
  <c r="AB28" i="1"/>
  <c r="AE30" i="1"/>
  <c r="AH31" i="1"/>
  <c r="AJ36" i="1"/>
  <c r="AE37" i="1"/>
  <c r="AH38" i="1"/>
  <c r="AB38" i="1"/>
  <c r="AC38" i="1"/>
  <c r="AI9" i="1"/>
  <c r="AI26" i="1"/>
  <c r="AI36" i="1"/>
  <c r="AF37" i="1"/>
  <c r="J59" i="2"/>
  <c r="AJ9" i="1"/>
  <c r="AJ13" i="1"/>
  <c r="AJ26" i="1"/>
  <c r="AD35" i="1"/>
  <c r="AJ40" i="1"/>
  <c r="AD22" i="1"/>
  <c r="AJ25" i="1"/>
  <c r="AD28" i="1"/>
  <c r="AJ31" i="1"/>
  <c r="AH36" i="1"/>
  <c r="AG37" i="1"/>
  <c r="AJ38" i="1"/>
  <c r="I61" i="2"/>
  <c r="AH8" i="1"/>
  <c r="AE11" i="1"/>
  <c r="AH12" i="1"/>
  <c r="AE15" i="1"/>
  <c r="AH16" i="1"/>
  <c r="AB32" i="1"/>
  <c r="AE35" i="1"/>
  <c r="AH39" i="1"/>
  <c r="AB21" i="1"/>
  <c r="AE22" i="1"/>
  <c r="AH24" i="1"/>
  <c r="AB27" i="1"/>
  <c r="AE28" i="1"/>
  <c r="AH30" i="1"/>
  <c r="AH37" i="1"/>
  <c r="AB41" i="1"/>
  <c r="J58" i="2"/>
  <c r="J71" i="2"/>
  <c r="I73" i="2"/>
  <c r="I50" i="2"/>
  <c r="J61" i="2"/>
  <c r="I63" i="2"/>
  <c r="I75" i="2"/>
  <c r="J22" i="1"/>
  <c r="L22" i="1"/>
  <c r="I62" i="2"/>
  <c r="J72" i="2"/>
  <c r="I74" i="2"/>
  <c r="J53" i="2"/>
  <c r="J63" i="2"/>
  <c r="I54" i="2"/>
  <c r="I67" i="2"/>
  <c r="I78" i="2"/>
  <c r="J50" i="2"/>
  <c r="I52" i="2"/>
  <c r="I65" i="2"/>
  <c r="J75" i="2"/>
  <c r="I76" i="2"/>
  <c r="J51" i="2"/>
  <c r="I53" i="2"/>
  <c r="M22" i="1"/>
  <c r="M29" i="1"/>
  <c r="J64" i="2"/>
  <c r="I66" i="2"/>
  <c r="I77" i="2"/>
  <c r="J56" i="2"/>
  <c r="I58" i="2"/>
  <c r="J69" i="2"/>
  <c r="I71" i="2"/>
  <c r="J57" i="2"/>
  <c r="X6" i="1" s="1"/>
  <c r="J52" i="2"/>
  <c r="J65" i="2"/>
  <c r="J76" i="2"/>
  <c r="I49" i="2"/>
  <c r="J60" i="2"/>
  <c r="X10" i="1" s="1"/>
  <c r="J54" i="2"/>
  <c r="I56" i="2"/>
  <c r="J67" i="2"/>
  <c r="I69" i="2"/>
  <c r="J78" i="2"/>
  <c r="J73" i="2"/>
  <c r="J49" i="2"/>
  <c r="J62" i="2"/>
  <c r="J74" i="2"/>
  <c r="U12" i="3" l="1"/>
  <c r="L12" i="3"/>
  <c r="W12" i="3"/>
  <c r="N12" i="3"/>
  <c r="V24" i="1"/>
  <c r="AA8" i="1"/>
  <c r="Z11" i="3"/>
  <c r="Q11" i="3"/>
  <c r="I10" i="3"/>
  <c r="R10" i="3"/>
  <c r="V12" i="3"/>
  <c r="M12" i="3"/>
  <c r="R12" i="3"/>
  <c r="I12" i="3"/>
  <c r="S12" i="3"/>
  <c r="J12" i="3"/>
  <c r="S11" i="3"/>
  <c r="J11" i="3"/>
  <c r="U11" i="3"/>
  <c r="L11" i="3"/>
  <c r="W11" i="3"/>
  <c r="N11" i="3"/>
  <c r="O12" i="3"/>
  <c r="X12" i="3"/>
  <c r="V10" i="3"/>
  <c r="M10" i="3"/>
  <c r="T11" i="3"/>
  <c r="K11" i="3"/>
  <c r="Y10" i="3"/>
  <c r="P10" i="3"/>
  <c r="AA28" i="1"/>
  <c r="Y31" i="1"/>
  <c r="Y9" i="1"/>
  <c r="R11" i="3"/>
  <c r="I11" i="3"/>
  <c r="T12" i="3"/>
  <c r="K12" i="3"/>
  <c r="Y11" i="3"/>
  <c r="P11" i="3"/>
  <c r="U35" i="1"/>
  <c r="U30" i="1"/>
  <c r="V37" i="1"/>
  <c r="AA11" i="1"/>
  <c r="X11" i="3"/>
  <c r="O11" i="3"/>
  <c r="M6" i="1"/>
  <c r="S30" i="1"/>
  <c r="T30" i="1"/>
  <c r="U37" i="1"/>
  <c r="Y28" i="1"/>
  <c r="S24" i="1"/>
  <c r="Y16" i="1"/>
  <c r="R15" i="1"/>
  <c r="Z10" i="3"/>
  <c r="Q10" i="3"/>
  <c r="P16" i="1"/>
  <c r="V11" i="1"/>
  <c r="K10" i="3"/>
  <c r="T10" i="3"/>
  <c r="X10" i="3"/>
  <c r="O10" i="3"/>
  <c r="W10" i="3"/>
  <c r="N10" i="3"/>
  <c r="X12" i="1"/>
  <c r="Z23" i="1"/>
  <c r="AA41" i="1"/>
  <c r="AA30" i="1"/>
  <c r="S37" i="1"/>
  <c r="AA25" i="1"/>
  <c r="V16" i="1"/>
  <c r="V15" i="1"/>
  <c r="Q12" i="3"/>
  <c r="Z12" i="3"/>
  <c r="U10" i="3"/>
  <c r="L10" i="3"/>
  <c r="V11" i="3"/>
  <c r="M11" i="3"/>
  <c r="M16" i="1"/>
  <c r="M15" i="1"/>
  <c r="J10" i="3"/>
  <c r="S10" i="3"/>
  <c r="P12" i="3"/>
  <c r="Y12" i="3"/>
  <c r="W17" i="3"/>
  <c r="N17" i="3"/>
  <c r="W18" i="3"/>
  <c r="N18" i="3"/>
  <c r="W16" i="1"/>
  <c r="X13" i="1"/>
  <c r="W23" i="3"/>
  <c r="N23" i="3"/>
  <c r="V22" i="3"/>
  <c r="M22" i="3"/>
  <c r="X16" i="1"/>
  <c r="W34" i="1"/>
  <c r="M21" i="3"/>
  <c r="V21" i="3"/>
  <c r="W19" i="3"/>
  <c r="N19" i="3"/>
  <c r="X8" i="1"/>
  <c r="W6" i="3"/>
  <c r="N6" i="3"/>
  <c r="W27" i="3"/>
  <c r="N27" i="3"/>
  <c r="V23" i="3"/>
  <c r="M23" i="3"/>
  <c r="W12" i="1"/>
  <c r="X9" i="1"/>
  <c r="W7" i="3"/>
  <c r="N7" i="3"/>
  <c r="V18" i="3"/>
  <c r="M18" i="3"/>
  <c r="W13" i="1"/>
  <c r="W24" i="3"/>
  <c r="N24" i="3"/>
  <c r="V17" i="3"/>
  <c r="M17" i="3"/>
  <c r="V27" i="3"/>
  <c r="M27" i="3"/>
  <c r="W9" i="1"/>
  <c r="V7" i="3"/>
  <c r="M7" i="3"/>
  <c r="W22" i="3"/>
  <c r="N22" i="3"/>
  <c r="V19" i="3"/>
  <c r="M19" i="3"/>
  <c r="V6" i="3"/>
  <c r="M6" i="3"/>
  <c r="J34" i="1"/>
  <c r="R34" i="1"/>
  <c r="Q34" i="1"/>
  <c r="P34" i="1"/>
  <c r="N34" i="1"/>
  <c r="M34" i="1"/>
  <c r="L34" i="1"/>
  <c r="K34" i="1"/>
  <c r="U27" i="3"/>
  <c r="L27" i="3"/>
  <c r="S27" i="3"/>
  <c r="J27" i="3"/>
  <c r="Z24" i="3"/>
  <c r="Q24" i="3"/>
  <c r="Y24" i="3"/>
  <c r="P24" i="3"/>
  <c r="X24" i="3"/>
  <c r="O24" i="3"/>
  <c r="S24" i="3"/>
  <c r="J24" i="3"/>
  <c r="Y25" i="3"/>
  <c r="P25" i="3"/>
  <c r="S25" i="3"/>
  <c r="J25" i="3"/>
  <c r="R20" i="3"/>
  <c r="I20" i="3"/>
  <c r="Y20" i="3"/>
  <c r="P20" i="3"/>
  <c r="T20" i="3"/>
  <c r="K20" i="3"/>
  <c r="S20" i="3"/>
  <c r="J20" i="3"/>
  <c r="J21" i="3"/>
  <c r="S21" i="3"/>
  <c r="R23" i="3"/>
  <c r="I23" i="3"/>
  <c r="Y23" i="3"/>
  <c r="P23" i="3"/>
  <c r="T23" i="3"/>
  <c r="K23" i="3"/>
  <c r="S23" i="3"/>
  <c r="J23" i="3"/>
  <c r="Y19" i="3"/>
  <c r="P19" i="3"/>
  <c r="S19" i="3"/>
  <c r="J19" i="3"/>
  <c r="Y17" i="3"/>
  <c r="P17" i="3"/>
  <c r="U17" i="3"/>
  <c r="L17" i="3"/>
  <c r="Y6" i="3"/>
  <c r="P6" i="3"/>
  <c r="S6" i="3"/>
  <c r="J6" i="3"/>
  <c r="N21" i="3"/>
  <c r="W21" i="3"/>
  <c r="W26" i="3"/>
  <c r="N26" i="3"/>
  <c r="V24" i="3"/>
  <c r="M24" i="3"/>
  <c r="V26" i="3"/>
  <c r="M26" i="3"/>
  <c r="W20" i="3"/>
  <c r="N20" i="3"/>
  <c r="V20" i="3"/>
  <c r="M20" i="3"/>
  <c r="W25" i="3"/>
  <c r="N25" i="3"/>
  <c r="O34" i="1"/>
  <c r="X34" i="1"/>
  <c r="R6" i="3"/>
  <c r="I6" i="3"/>
  <c r="T6" i="3"/>
  <c r="K6" i="3"/>
  <c r="R7" i="3"/>
  <c r="I7" i="3"/>
  <c r="T7" i="3"/>
  <c r="K7" i="3"/>
  <c r="S7" i="3"/>
  <c r="J7" i="3"/>
  <c r="R18" i="3"/>
  <c r="I18" i="3"/>
  <c r="Z18" i="3"/>
  <c r="Q18" i="3"/>
  <c r="Y18" i="3"/>
  <c r="P18" i="3"/>
  <c r="U18" i="3"/>
  <c r="L18" i="3"/>
  <c r="T18" i="3"/>
  <c r="K18" i="3"/>
  <c r="S18" i="3"/>
  <c r="J18" i="3"/>
  <c r="R27" i="3"/>
  <c r="I27" i="3"/>
  <c r="Z27" i="3"/>
  <c r="Q27" i="3"/>
  <c r="Y27" i="3"/>
  <c r="P27" i="3"/>
  <c r="X27" i="3"/>
  <c r="O27" i="3"/>
  <c r="T27" i="3"/>
  <c r="K27" i="3"/>
  <c r="R24" i="3"/>
  <c r="I24" i="3"/>
  <c r="U24" i="3"/>
  <c r="L24" i="3"/>
  <c r="T24" i="3"/>
  <c r="K24" i="3"/>
  <c r="R22" i="3"/>
  <c r="I22" i="3"/>
  <c r="Z22" i="3"/>
  <c r="Q22" i="3"/>
  <c r="Y22" i="3"/>
  <c r="P22" i="3"/>
  <c r="X22" i="3"/>
  <c r="O22" i="3"/>
  <c r="U22" i="3"/>
  <c r="L22" i="3"/>
  <c r="T22" i="3"/>
  <c r="K22" i="3"/>
  <c r="S22" i="3"/>
  <c r="J22" i="3"/>
  <c r="R25" i="3"/>
  <c r="I25" i="3"/>
  <c r="Z25" i="3"/>
  <c r="Q25" i="3"/>
  <c r="X25" i="3"/>
  <c r="O25" i="3"/>
  <c r="V25" i="3"/>
  <c r="M25" i="3"/>
  <c r="U25" i="3"/>
  <c r="L25" i="3"/>
  <c r="T25" i="3"/>
  <c r="K25" i="3"/>
  <c r="Z20" i="3"/>
  <c r="Q20" i="3"/>
  <c r="X20" i="3"/>
  <c r="O20" i="3"/>
  <c r="U20" i="3"/>
  <c r="L20" i="3"/>
  <c r="I21" i="3"/>
  <c r="R21" i="3"/>
  <c r="Q21" i="3"/>
  <c r="Z21" i="3"/>
  <c r="P21" i="3"/>
  <c r="Y21" i="3"/>
  <c r="O21" i="3"/>
  <c r="X21" i="3"/>
  <c r="L21" i="3"/>
  <c r="U21" i="3"/>
  <c r="K21" i="3"/>
  <c r="T21" i="3"/>
  <c r="Z23" i="3"/>
  <c r="Q23" i="3"/>
  <c r="X23" i="3"/>
  <c r="O23" i="3"/>
  <c r="U23" i="3"/>
  <c r="L23" i="3"/>
  <c r="R19" i="3"/>
  <c r="I19" i="3"/>
  <c r="Z19" i="3"/>
  <c r="Q19" i="3"/>
  <c r="X19" i="3"/>
  <c r="O19" i="3"/>
  <c r="U19" i="3"/>
  <c r="L19" i="3"/>
  <c r="T19" i="3"/>
  <c r="K19" i="3"/>
  <c r="R17" i="3"/>
  <c r="I17" i="3"/>
  <c r="Z17" i="3"/>
  <c r="Q17" i="3"/>
  <c r="X17" i="3"/>
  <c r="O17" i="3"/>
  <c r="T17" i="3"/>
  <c r="K17" i="3"/>
  <c r="S17" i="3"/>
  <c r="J17" i="3"/>
  <c r="Z6" i="3"/>
  <c r="Q6" i="3"/>
  <c r="X6" i="3"/>
  <c r="O6" i="3"/>
  <c r="U6" i="3"/>
  <c r="L6" i="3"/>
  <c r="Z7" i="3"/>
  <c r="Q7" i="3"/>
  <c r="Y7" i="3"/>
  <c r="P7" i="3"/>
  <c r="X7" i="3"/>
  <c r="O7" i="3"/>
  <c r="U7" i="3"/>
  <c r="L7" i="3"/>
  <c r="O38" i="1"/>
  <c r="X38" i="1"/>
  <c r="O21" i="1"/>
  <c r="X21" i="1"/>
  <c r="O36" i="1"/>
  <c r="X36" i="1"/>
  <c r="O23" i="1"/>
  <c r="X23" i="1"/>
  <c r="N32" i="1"/>
  <c r="W32" i="1"/>
  <c r="O27" i="1"/>
  <c r="X27" i="1"/>
  <c r="O31" i="1"/>
  <c r="X31" i="1"/>
  <c r="N30" i="1"/>
  <c r="W30" i="1"/>
  <c r="O32" i="1"/>
  <c r="X32" i="1"/>
  <c r="N28" i="1"/>
  <c r="W28" i="1"/>
  <c r="O24" i="1"/>
  <c r="X24" i="1"/>
  <c r="N14" i="1"/>
  <c r="W14" i="1"/>
  <c r="O41" i="1"/>
  <c r="X41" i="1"/>
  <c r="N31" i="1"/>
  <c r="W31" i="1"/>
  <c r="N23" i="1"/>
  <c r="W23" i="1"/>
  <c r="N27" i="1"/>
  <c r="W27" i="1"/>
  <c r="O26" i="1"/>
  <c r="X26" i="1"/>
  <c r="O14" i="1"/>
  <c r="X14" i="1"/>
  <c r="N38" i="1"/>
  <c r="W38" i="1"/>
  <c r="O35" i="1"/>
  <c r="X35" i="1"/>
  <c r="N21" i="1"/>
  <c r="W21" i="1"/>
  <c r="N41" i="1"/>
  <c r="W41" i="1"/>
  <c r="N26" i="1"/>
  <c r="W26" i="1"/>
  <c r="O22" i="1"/>
  <c r="X29" i="1"/>
  <c r="X22" i="1"/>
  <c r="N36" i="1"/>
  <c r="W36" i="1"/>
  <c r="O30" i="1"/>
  <c r="X30" i="1"/>
  <c r="N22" i="1"/>
  <c r="W29" i="1"/>
  <c r="W22" i="1"/>
  <c r="O7" i="1"/>
  <c r="X7" i="1"/>
  <c r="N24" i="1"/>
  <c r="W24" i="1"/>
  <c r="N8" i="1"/>
  <c r="W8" i="1"/>
  <c r="M7" i="1"/>
  <c r="V7" i="1"/>
  <c r="N7" i="1"/>
  <c r="W7" i="1"/>
  <c r="P7" i="1"/>
  <c r="Y7" i="1"/>
  <c r="Q7" i="1"/>
  <c r="Z7" i="1"/>
  <c r="R7" i="1"/>
  <c r="AA7" i="1"/>
  <c r="M41" i="1"/>
  <c r="V41" i="1"/>
  <c r="K41" i="1"/>
  <c r="T41" i="1"/>
  <c r="Q38" i="1"/>
  <c r="Z38" i="1"/>
  <c r="J36" i="1"/>
  <c r="S36" i="1"/>
  <c r="L36" i="1"/>
  <c r="U36" i="1"/>
  <c r="K36" i="1"/>
  <c r="T36" i="1"/>
  <c r="R35" i="1"/>
  <c r="AA35" i="1"/>
  <c r="Q35" i="1"/>
  <c r="Z35" i="1"/>
  <c r="P35" i="1"/>
  <c r="Y35" i="1"/>
  <c r="K35" i="1"/>
  <c r="T35" i="1"/>
  <c r="Q37" i="1"/>
  <c r="Z37" i="1"/>
  <c r="K37" i="1"/>
  <c r="T37" i="1"/>
  <c r="M32" i="1"/>
  <c r="V32" i="1"/>
  <c r="J25" i="1"/>
  <c r="S25" i="1"/>
  <c r="Q25" i="1"/>
  <c r="Z25" i="1"/>
  <c r="L25" i="1"/>
  <c r="U25" i="1"/>
  <c r="K25" i="1"/>
  <c r="T25" i="1"/>
  <c r="Q27" i="1"/>
  <c r="Z27" i="1"/>
  <c r="M27" i="1"/>
  <c r="V27" i="1"/>
  <c r="K28" i="1"/>
  <c r="T28" i="1"/>
  <c r="J31" i="1"/>
  <c r="S31" i="1"/>
  <c r="Q31" i="1"/>
  <c r="Z31" i="1"/>
  <c r="L31" i="1"/>
  <c r="U31" i="1"/>
  <c r="K31" i="1"/>
  <c r="T31" i="1"/>
  <c r="Q24" i="1"/>
  <c r="Z24" i="1"/>
  <c r="K24" i="1"/>
  <c r="T24" i="1"/>
  <c r="J26" i="1"/>
  <c r="S26" i="1"/>
  <c r="L26" i="1"/>
  <c r="U26" i="1"/>
  <c r="K26" i="1"/>
  <c r="T26" i="1"/>
  <c r="Q21" i="1"/>
  <c r="Z21" i="1"/>
  <c r="M21" i="1"/>
  <c r="V21" i="1"/>
  <c r="R22" i="1"/>
  <c r="AA29" i="1"/>
  <c r="AA22" i="1"/>
  <c r="Q22" i="1"/>
  <c r="Z29" i="1"/>
  <c r="Z22" i="1"/>
  <c r="P22" i="1"/>
  <c r="Y29" i="1"/>
  <c r="Y22" i="1"/>
  <c r="K29" i="1"/>
  <c r="T29" i="1"/>
  <c r="T22" i="1"/>
  <c r="N10" i="1"/>
  <c r="W10" i="1"/>
  <c r="M10" i="1"/>
  <c r="V10" i="1"/>
  <c r="K10" i="1"/>
  <c r="T10" i="1"/>
  <c r="Q6" i="1"/>
  <c r="Z6" i="1"/>
  <c r="K6" i="1"/>
  <c r="T6" i="1"/>
  <c r="Q15" i="1"/>
  <c r="Z15" i="1"/>
  <c r="Z11" i="1"/>
  <c r="P15" i="1"/>
  <c r="Y15" i="1"/>
  <c r="Y11" i="1"/>
  <c r="J13" i="1"/>
  <c r="S13" i="1"/>
  <c r="Q13" i="1"/>
  <c r="Z13" i="1"/>
  <c r="M14" i="1"/>
  <c r="V14" i="1"/>
  <c r="K14" i="1"/>
  <c r="T14" i="1"/>
  <c r="Q12" i="1"/>
  <c r="Z12" i="1"/>
  <c r="Q8" i="1"/>
  <c r="Z8" i="1"/>
  <c r="K8" i="1"/>
  <c r="T8" i="1"/>
  <c r="O28" i="1"/>
  <c r="X28" i="1"/>
  <c r="O39" i="1"/>
  <c r="X39" i="1"/>
  <c r="N35" i="1"/>
  <c r="W35" i="1"/>
  <c r="N39" i="1"/>
  <c r="W39" i="1"/>
  <c r="N40" i="1"/>
  <c r="W40" i="1"/>
  <c r="O25" i="1"/>
  <c r="X25" i="1"/>
  <c r="N6" i="1"/>
  <c r="W6" i="1"/>
  <c r="O15" i="1"/>
  <c r="X15" i="1"/>
  <c r="X11" i="1"/>
  <c r="N25" i="1"/>
  <c r="W25" i="1"/>
  <c r="O37" i="1"/>
  <c r="X37" i="1"/>
  <c r="N15" i="1"/>
  <c r="W15" i="1"/>
  <c r="W11" i="1"/>
  <c r="T7" i="1"/>
  <c r="L7" i="1"/>
  <c r="U7" i="1"/>
  <c r="J7" i="1"/>
  <c r="S7" i="1"/>
  <c r="J10" i="1"/>
  <c r="S10" i="1"/>
  <c r="L10" i="1"/>
  <c r="U10" i="1"/>
  <c r="J6" i="1"/>
  <c r="S6" i="1"/>
  <c r="J16" i="1"/>
  <c r="S16" i="1"/>
  <c r="L16" i="1"/>
  <c r="U16" i="1"/>
  <c r="K16" i="1"/>
  <c r="T16" i="1"/>
  <c r="J15" i="1"/>
  <c r="S15" i="1"/>
  <c r="S11" i="1"/>
  <c r="L15" i="1"/>
  <c r="U15" i="1"/>
  <c r="U11" i="1"/>
  <c r="K15" i="1"/>
  <c r="T15" i="1"/>
  <c r="T11" i="1"/>
  <c r="L13" i="1"/>
  <c r="U13" i="1"/>
  <c r="K13" i="1"/>
  <c r="T13" i="1"/>
  <c r="J14" i="1"/>
  <c r="S14" i="1"/>
  <c r="L14" i="1"/>
  <c r="U14" i="1"/>
  <c r="J12" i="1"/>
  <c r="S12" i="1"/>
  <c r="L12" i="1"/>
  <c r="U12" i="1"/>
  <c r="K12" i="1"/>
  <c r="T12" i="1"/>
  <c r="J8" i="1"/>
  <c r="S8" i="1"/>
  <c r="L8" i="1"/>
  <c r="U8" i="1"/>
  <c r="J9" i="1"/>
  <c r="S9" i="1"/>
  <c r="L9" i="1"/>
  <c r="U9" i="1"/>
  <c r="K9" i="1"/>
  <c r="T9" i="1"/>
  <c r="Q29" i="1"/>
  <c r="R29" i="1"/>
  <c r="K22" i="1"/>
  <c r="P29" i="1"/>
  <c r="O12" i="1"/>
  <c r="O8" i="1"/>
  <c r="N11" i="1"/>
  <c r="N9" i="1"/>
  <c r="O11" i="1"/>
  <c r="O6" i="1"/>
  <c r="O16" i="1"/>
  <c r="N13" i="1"/>
  <c r="N29" i="1"/>
  <c r="O9" i="1"/>
  <c r="N16" i="1"/>
  <c r="O13" i="1"/>
  <c r="O10" i="1"/>
  <c r="N12" i="1"/>
  <c r="O29" i="1"/>
</calcChain>
</file>

<file path=xl/sharedStrings.xml><?xml version="1.0" encoding="utf-8"?>
<sst xmlns="http://schemas.openxmlformats.org/spreadsheetml/2006/main" count="1201" uniqueCount="584">
  <si>
    <t>28 gram protein på hver tallerken</t>
  </si>
  <si>
    <t>Aminosyreprofiler i hver råvare</t>
  </si>
  <si>
    <t>Animalske kilder, sorteret efter stigende indhold af energi</t>
  </si>
  <si>
    <t>Animalske kilder</t>
  </si>
  <si>
    <t>***Proteinkvalitet i de enkelte fødevarer</t>
  </si>
  <si>
    <t>****Aminosyreindhold i mg per gram protein af den enkelte fødevare (fordelingsnøgle)</t>
  </si>
  <si>
    <t>Aminosyreindhold i mg per 28 g protein af den enkelte fødevare</t>
  </si>
  <si>
    <t>Produkt, navn</t>
  </si>
  <si>
    <t>Vægt, rå,    gram</t>
  </si>
  <si>
    <t>Vægtændring</t>
  </si>
  <si>
    <t xml:space="preserve">Vægt, spiseklar, gram </t>
  </si>
  <si>
    <t>kJ</t>
  </si>
  <si>
    <t>kcal</t>
  </si>
  <si>
    <t>Pris</t>
  </si>
  <si>
    <t>Histidin</t>
  </si>
  <si>
    <t>Isoleucin</t>
  </si>
  <si>
    <t>Leucin</t>
  </si>
  <si>
    <t>Lysin</t>
  </si>
  <si>
    <t>SAA</t>
  </si>
  <si>
    <t>AAA</t>
  </si>
  <si>
    <t>Treonin</t>
  </si>
  <si>
    <t>Tryptofan</t>
  </si>
  <si>
    <t>Valin</t>
  </si>
  <si>
    <t xml:space="preserve">Isoleucin </t>
  </si>
  <si>
    <t>16 mg</t>
  </si>
  <si>
    <t>30 mg</t>
  </si>
  <si>
    <t>61 mg</t>
  </si>
  <si>
    <t>48 mg</t>
  </si>
  <si>
    <t>23 mg</t>
  </si>
  <si>
    <t>41 mg</t>
  </si>
  <si>
    <t>25 mg</t>
  </si>
  <si>
    <t>6,6 mg</t>
  </si>
  <si>
    <t>40 mg</t>
  </si>
  <si>
    <t>Aminosyreindhold i 28 g af de enkelte fødevarer</t>
  </si>
  <si>
    <t>Tykstegsbøf + 1 g olie.             Stegetid 5 minutter</t>
  </si>
  <si>
    <t>15% svind, Rød/rosa ved servering</t>
  </si>
  <si>
    <t>Minutkotelet m. ca. 3 mm fedtkant + 1 g olie.                                 Stegetid 6 minutter</t>
  </si>
  <si>
    <t>20 % svind, rosa ved servering</t>
  </si>
  <si>
    <t>Skyr, 0,2% fedt</t>
  </si>
  <si>
    <t>Kyllingebrystfilet* + 1 g olie.                          Stegetid 12 minutter</t>
  </si>
  <si>
    <t>20% svind</t>
  </si>
  <si>
    <t>Æg.                                                      Kogt i 8 minutter</t>
  </si>
  <si>
    <t>10 % skal</t>
  </si>
  <si>
    <t>Skæreost, 45+</t>
  </si>
  <si>
    <t>Laksefilet fra opdræt.                    Stegetid 6 minutter</t>
  </si>
  <si>
    <t xml:space="preserve">15% svind </t>
  </si>
  <si>
    <t>Vegetabilske kilder, sorteret efter stigende indhold af energi</t>
  </si>
  <si>
    <t>Vegetabilske kilder</t>
  </si>
  <si>
    <t>Cremet tofu</t>
  </si>
  <si>
    <t>Edamamebønner fra frost.             Kogt i 5 minutter</t>
  </si>
  <si>
    <t>15 kr.</t>
  </si>
  <si>
    <t>Fine grønne ærter fra frost.                 Kogt i 5 minutter</t>
  </si>
  <si>
    <t>Belugalinser.                                      Kogt i 20 minutter</t>
  </si>
  <si>
    <t>Faktor 2</t>
  </si>
  <si>
    <t>Røde kidney bønner fra konserves</t>
  </si>
  <si>
    <t>Lyse kikærter fra konserves</t>
  </si>
  <si>
    <t>Friske grønne bønner.                                                                   Kogt i 10 minutter</t>
  </si>
  <si>
    <t>Havregryn</t>
  </si>
  <si>
    <t>Lys quinoa.                                           Kogt i 15 minutter</t>
  </si>
  <si>
    <t>Faktor 3</t>
  </si>
  <si>
    <t>Fuldkornsrugbrød</t>
  </si>
  <si>
    <t>Hasselnødder</t>
  </si>
  <si>
    <t>Kilde: Fødevaredatabanken FRIDA, juli 2024. Det antages at tilberedning ikke ændrer indholdet af protein eller aminosyresammensætningen.</t>
  </si>
  <si>
    <t>Priserne er beregnet ud fra vejledende udsalgspriser marts 2024</t>
  </si>
  <si>
    <t xml:space="preserve">Bemærk for fødevarerne linser, perlespelt, guleærter, grønner linser, beluga linser og hvide bønner, er der en positiv vægtændringsfaktor ved tilberedning, da de opsuger vand. </t>
  </si>
  <si>
    <t>*Data er fra kylling, kød, rå med  5,6 % fedt, ID: 795</t>
  </si>
  <si>
    <t>**Data er fra deklaration. Ingridærter findes ikke i FRIDA.</t>
  </si>
  <si>
    <t>*** Proteinkvaliteten er beregnet ved følgende formel:</t>
  </si>
  <si>
    <t>Mg essentiel aminosyre per gram protein i fødevaren divideret med essentiel aminosyre per gram proteinbehov i procent</t>
  </si>
  <si>
    <t>**** Fordelingsnøglen er et udtyk for hvor meget der bør være af den enkelte aminosyre i et gram protein, og viser, i hvilket forhold man skal have hver enkelt aminosyre. SAA=Methionin+Cystein, AAA=Phenylalanin+Tyrosin</t>
  </si>
  <si>
    <t>*****Data tager ikke højde for fordøjelighed af de enkelte produkters aminosyrer.</t>
  </si>
  <si>
    <t>Begrænsende aminosyre der ligger over 100%</t>
  </si>
  <si>
    <t>Begrænsende aminosyre der ligger under 100 %</t>
  </si>
  <si>
    <t>Mængden af aminosyrer der ikke møder fordelingsnøglen</t>
  </si>
  <si>
    <t>Nitrogen</t>
  </si>
  <si>
    <t>Methionin</t>
  </si>
  <si>
    <t>Cystin</t>
  </si>
  <si>
    <t>Phenylalanin</t>
  </si>
  <si>
    <t>Tyrosin</t>
  </si>
  <si>
    <t>Threonin</t>
  </si>
  <si>
    <t>Arginin</t>
  </si>
  <si>
    <t>Alanin</t>
  </si>
  <si>
    <t>Asparaginsyre</t>
  </si>
  <si>
    <t>Glutaminsyre</t>
  </si>
  <si>
    <t>Glycin</t>
  </si>
  <si>
    <t>Prolin</t>
  </si>
  <si>
    <t>Serin</t>
  </si>
  <si>
    <t>Energi (kJ)</t>
  </si>
  <si>
    <t>Energi, deklaration (kJ)</t>
  </si>
  <si>
    <t>Energi (kcal)</t>
  </si>
  <si>
    <t>Energi, deklaration (kcal)</t>
  </si>
  <si>
    <t>Protein</t>
  </si>
  <si>
    <t>Protein fra Aminosyrer</t>
  </si>
  <si>
    <t>Protein, deklaration</t>
  </si>
  <si>
    <t>Kulhydrat difference</t>
  </si>
  <si>
    <t>Tilgængelig kulhydrat</t>
  </si>
  <si>
    <t>Tilgængelig kulhydrat, deklaration</t>
  </si>
  <si>
    <t>Kostfibre</t>
  </si>
  <si>
    <t>Fedt</t>
  </si>
  <si>
    <t>Alkohol</t>
  </si>
  <si>
    <t>Salt deklaration</t>
  </si>
  <si>
    <t>Aske</t>
  </si>
  <si>
    <t>Tørstof</t>
  </si>
  <si>
    <t>Vand</t>
  </si>
  <si>
    <t>A-vitamin</t>
  </si>
  <si>
    <t>Retinol</t>
  </si>
  <si>
    <t>beta-Caroten</t>
  </si>
  <si>
    <t>D-vitamin</t>
  </si>
  <si>
    <t>D3-vitamin</t>
  </si>
  <si>
    <t>D2-vitamin</t>
  </si>
  <si>
    <t>25-hydroxy D3-vitamin</t>
  </si>
  <si>
    <t>25-hydroxy D2-vitamin</t>
  </si>
  <si>
    <t>E-vitamin</t>
  </si>
  <si>
    <t>alfa-Tokoferol</t>
  </si>
  <si>
    <t>beta-Tokoferol</t>
  </si>
  <si>
    <t>gamma-Tokoferol</t>
  </si>
  <si>
    <t>delta-Tokoferol</t>
  </si>
  <si>
    <t>alfa-Tokotrienol</t>
  </si>
  <si>
    <t>K1-vitamin</t>
  </si>
  <si>
    <t>Thiamin (B1-vitamin)</t>
  </si>
  <si>
    <t>Thiamin</t>
  </si>
  <si>
    <t>Riboflavin (B2-vitamin)</t>
  </si>
  <si>
    <t>Niacinækvivalent</t>
  </si>
  <si>
    <t>Niacin</t>
  </si>
  <si>
    <t>B6-vitamin</t>
  </si>
  <si>
    <t>Pantotensyre</t>
  </si>
  <si>
    <t>Biotin</t>
  </si>
  <si>
    <t>Folat</t>
  </si>
  <si>
    <t>Frit folat</t>
  </si>
  <si>
    <t>B12-vitamin</t>
  </si>
  <si>
    <t>C-vitamin</t>
  </si>
  <si>
    <t>Ascorbinsyre</t>
  </si>
  <si>
    <t>Dehydroascorbinsyre</t>
  </si>
  <si>
    <t>Natrium</t>
  </si>
  <si>
    <t>Kalium</t>
  </si>
  <si>
    <t>Calcium</t>
  </si>
  <si>
    <t>Magnesium</t>
  </si>
  <si>
    <t>Rubidium</t>
  </si>
  <si>
    <t>Jern</t>
  </si>
  <si>
    <t>Kobber</t>
  </si>
  <si>
    <t>Zink</t>
  </si>
  <si>
    <t>Mangan</t>
  </si>
  <si>
    <t>Krom</t>
  </si>
  <si>
    <t>Molybdæn</t>
  </si>
  <si>
    <t>Cobolt</t>
  </si>
  <si>
    <t>Selen</t>
  </si>
  <si>
    <t>Aluminium</t>
  </si>
  <si>
    <t>Silicium</t>
  </si>
  <si>
    <t>Bor</t>
  </si>
  <si>
    <t>Fosfor</t>
  </si>
  <si>
    <t>Fluor</t>
  </si>
  <si>
    <t>Chlorid</t>
  </si>
  <si>
    <t>Brom</t>
  </si>
  <si>
    <t>Jod</t>
  </si>
  <si>
    <t>Svovl</t>
  </si>
  <si>
    <t>Nikkel</t>
  </si>
  <si>
    <t>Kviksølv</t>
  </si>
  <si>
    <t>Arsen</t>
  </si>
  <si>
    <t>Cadmium</t>
  </si>
  <si>
    <t>Bly</t>
  </si>
  <si>
    <t>Tin</t>
  </si>
  <si>
    <t>Fruktose</t>
  </si>
  <si>
    <t>Galaktose</t>
  </si>
  <si>
    <t>Glukose</t>
  </si>
  <si>
    <t>Sum monosakkarider</t>
  </si>
  <si>
    <t>Laktose</t>
  </si>
  <si>
    <t>Maltose</t>
  </si>
  <si>
    <t>Sakkarose</t>
  </si>
  <si>
    <t>Sum disakkarider</t>
  </si>
  <si>
    <t>Raffinose</t>
  </si>
  <si>
    <t>Sum sukkerarter</t>
  </si>
  <si>
    <t>Tilsat Sukker</t>
  </si>
  <si>
    <t>Frie sukkerarter</t>
  </si>
  <si>
    <t>Sorbitol</t>
  </si>
  <si>
    <t>Sum sukkeralkoholer</t>
  </si>
  <si>
    <t>Stivelse/Glykogen</t>
  </si>
  <si>
    <t>Cellulose</t>
  </si>
  <si>
    <t>Lignin</t>
  </si>
  <si>
    <t>Uopløselige kostfibre</t>
  </si>
  <si>
    <t>Høj molekylevægt opløselige kostfibre</t>
  </si>
  <si>
    <t>Lav molekylevægt opløselige kostfibre</t>
  </si>
  <si>
    <t>Crude fibre</t>
  </si>
  <si>
    <t>Neutral detergent fibre</t>
  </si>
  <si>
    <t>L-mælkesyre</t>
  </si>
  <si>
    <t>D-mælkesyre</t>
  </si>
  <si>
    <t>Mælkesyre</t>
  </si>
  <si>
    <t>Citronsyre</t>
  </si>
  <si>
    <t>Oxalsyre</t>
  </si>
  <si>
    <t>Æblesyre</t>
  </si>
  <si>
    <t>Propionsyre</t>
  </si>
  <si>
    <t>Benzosyre</t>
  </si>
  <si>
    <t>Sum organiske syrer</t>
  </si>
  <si>
    <t>C4:0</t>
  </si>
  <si>
    <t>C6:0</t>
  </si>
  <si>
    <t>C8:0</t>
  </si>
  <si>
    <t>C10:0</t>
  </si>
  <si>
    <t>C12:0</t>
  </si>
  <si>
    <t>C13:0</t>
  </si>
  <si>
    <t>C14:0</t>
  </si>
  <si>
    <t>C15:0</t>
  </si>
  <si>
    <t>C16:0</t>
  </si>
  <si>
    <t>C17:0</t>
  </si>
  <si>
    <t>C18:0</t>
  </si>
  <si>
    <t>C20:0</t>
  </si>
  <si>
    <t>C21:0</t>
  </si>
  <si>
    <t>C22:0</t>
  </si>
  <si>
    <t>C23:0</t>
  </si>
  <si>
    <t>C24:0</t>
  </si>
  <si>
    <t>C12:1,n-1</t>
  </si>
  <si>
    <t>C14:1,n-5</t>
  </si>
  <si>
    <t>C15:1,n-5</t>
  </si>
  <si>
    <t>C16:1,n-7</t>
  </si>
  <si>
    <t>C17:1,n-7</t>
  </si>
  <si>
    <t>C18:1,n-7</t>
  </si>
  <si>
    <t>C18:1,n-9</t>
  </si>
  <si>
    <t>C18:1,n-12</t>
  </si>
  <si>
    <t>C20:1,n-9</t>
  </si>
  <si>
    <t>C20:1,n-11</t>
  </si>
  <si>
    <t>C20:1,n-15</t>
  </si>
  <si>
    <t>C22:1,n-9</t>
  </si>
  <si>
    <t>C22:1,n-11</t>
  </si>
  <si>
    <t>C24:1,n-9</t>
  </si>
  <si>
    <t>C14:1,n-5,trans</t>
  </si>
  <si>
    <t>C16:1,n-7,trans</t>
  </si>
  <si>
    <t>C18:1,trans</t>
  </si>
  <si>
    <t>C20:1,trans</t>
  </si>
  <si>
    <t>C22:1,trans</t>
  </si>
  <si>
    <t>C18:2,n-6</t>
  </si>
  <si>
    <t>C18:2,konjugeret</t>
  </si>
  <si>
    <t>C18:3,n-3</t>
  </si>
  <si>
    <t>C18:3,n-6</t>
  </si>
  <si>
    <t>C18:4,n-3</t>
  </si>
  <si>
    <t>C20:2,n-6</t>
  </si>
  <si>
    <t>C20:3,n-3</t>
  </si>
  <si>
    <t>C20:3,n-6</t>
  </si>
  <si>
    <t>C20:4,n-3</t>
  </si>
  <si>
    <t>C20:4,n-6</t>
  </si>
  <si>
    <t>C20:5,n-3</t>
  </si>
  <si>
    <t>C21:5,n-3</t>
  </si>
  <si>
    <t>C22:2,n-6</t>
  </si>
  <si>
    <t>C22:3,n-3</t>
  </si>
  <si>
    <t>C22:4,n-6</t>
  </si>
  <si>
    <t>C22:5,n-3</t>
  </si>
  <si>
    <t>C22:5,n-6</t>
  </si>
  <si>
    <t>C22:6,n-3</t>
  </si>
  <si>
    <t>C18:2,trans</t>
  </si>
  <si>
    <t>C18:3,trans</t>
  </si>
  <si>
    <t>Andre fedtsyrer</t>
  </si>
  <si>
    <t>Sum mættede fedtsyrer</t>
  </si>
  <si>
    <t>Sum enkeltumættede fedtsyrer</t>
  </si>
  <si>
    <t>Sum flerumættede fedtsyrer</t>
  </si>
  <si>
    <t>Sum transfedtsyrer</t>
  </si>
  <si>
    <t>Sum fedtsyrer under detektionsgrænsen</t>
  </si>
  <si>
    <t>Sum fedtsyrer</t>
  </si>
  <si>
    <t>Sum n-3 fedtsyrer</t>
  </si>
  <si>
    <t>Sum n-6 fedtsyrer</t>
  </si>
  <si>
    <t>Kolesterol</t>
  </si>
  <si>
    <t>Hydroxyprolin</t>
  </si>
  <si>
    <t>Ornitin</t>
  </si>
  <si>
    <t>Histamin</t>
  </si>
  <si>
    <t>Serotonin</t>
  </si>
  <si>
    <t>Cholin</t>
  </si>
  <si>
    <t>Tyramin</t>
  </si>
  <si>
    <t>Phenylethylamin</t>
  </si>
  <si>
    <t>Putrescin</t>
  </si>
  <si>
    <t>Cadaverin</t>
  </si>
  <si>
    <t>Spermin</t>
  </si>
  <si>
    <t>Spermidin</t>
  </si>
  <si>
    <t>Sum biogene aminer</t>
  </si>
  <si>
    <t>Svind</t>
  </si>
  <si>
    <t>Nitrogen-til-protein faktor</t>
  </si>
  <si>
    <t>Fedtsyrekonverteringsfaktor</t>
  </si>
  <si>
    <t>Massefylde</t>
  </si>
  <si>
    <t>Energy (kJ)</t>
  </si>
  <si>
    <t>Energy, labelling (kJ)</t>
  </si>
  <si>
    <t>Energy (kcal)</t>
  </si>
  <si>
    <t>Energy, labelling (kcal)</t>
  </si>
  <si>
    <t>Protein from Amino Acids</t>
  </si>
  <si>
    <t>Protein, labeling</t>
  </si>
  <si>
    <t>Carbohydrate by difference</t>
  </si>
  <si>
    <t>Available carbohydrates</t>
  </si>
  <si>
    <t>Available carbohydrate, labelling</t>
  </si>
  <si>
    <t>Dietary fibre</t>
  </si>
  <si>
    <t>Fat</t>
  </si>
  <si>
    <t>Alcohol</t>
  </si>
  <si>
    <t>Salt labelling</t>
  </si>
  <si>
    <t>Ash</t>
  </si>
  <si>
    <t>Dry matter</t>
  </si>
  <si>
    <t>Water</t>
  </si>
  <si>
    <t>Vitamin A</t>
  </si>
  <si>
    <t>beta-Carotene</t>
  </si>
  <si>
    <t>Vitamin D</t>
  </si>
  <si>
    <t>Vitamin D3</t>
  </si>
  <si>
    <t>Vitamin D2</t>
  </si>
  <si>
    <t xml:space="preserve">25-hydroxy vitamin D3 </t>
  </si>
  <si>
    <t>25-hydroxy Vitamin D2</t>
  </si>
  <si>
    <t>Vitamin E</t>
  </si>
  <si>
    <t>alpha-Tocopherol</t>
  </si>
  <si>
    <t>beta-Tocopherol</t>
  </si>
  <si>
    <t>gamma-Tocopherol</t>
  </si>
  <si>
    <t>delta-Tocopherol</t>
  </si>
  <si>
    <t>alpha-Tocotrienol</t>
  </si>
  <si>
    <t>Vitamin K1</t>
  </si>
  <si>
    <t>Thiamin (Vitamin B1)</t>
  </si>
  <si>
    <t>Thiamine</t>
  </si>
  <si>
    <t>Riboflavin (Vitamin B2)</t>
  </si>
  <si>
    <t>Niacin equivalent</t>
  </si>
  <si>
    <t>Vitamin B6</t>
  </si>
  <si>
    <t>Pantothenic acid</t>
  </si>
  <si>
    <t>Folate</t>
  </si>
  <si>
    <t>Folate, free</t>
  </si>
  <si>
    <t>Vitamin B12</t>
  </si>
  <si>
    <t>Vitamin C</t>
  </si>
  <si>
    <t>Ascorbic acid</t>
  </si>
  <si>
    <t>Dehydroascorbic acid</t>
  </si>
  <si>
    <t>Sodium</t>
  </si>
  <si>
    <t>Potassium</t>
  </si>
  <si>
    <t>Iron</t>
  </si>
  <si>
    <t>Copper</t>
  </si>
  <si>
    <t>Zinc</t>
  </si>
  <si>
    <t>Manganese</t>
  </si>
  <si>
    <t>Chromium</t>
  </si>
  <si>
    <t>Molybdenum</t>
  </si>
  <si>
    <t>Cobalt</t>
  </si>
  <si>
    <t>Selenium</t>
  </si>
  <si>
    <t>Aluminum</t>
  </si>
  <si>
    <t>Silicon</t>
  </si>
  <si>
    <t>Boron</t>
  </si>
  <si>
    <t>Phosphorus</t>
  </si>
  <si>
    <t>Fluorine</t>
  </si>
  <si>
    <t>Chloride</t>
  </si>
  <si>
    <t>Bromine</t>
  </si>
  <si>
    <t>Iodine</t>
  </si>
  <si>
    <t>Sulfur</t>
  </si>
  <si>
    <t>Nickel</t>
  </si>
  <si>
    <t>Mercury</t>
  </si>
  <si>
    <t>Arsenic</t>
  </si>
  <si>
    <t>Lead</t>
  </si>
  <si>
    <t>Fructose</t>
  </si>
  <si>
    <t>Galactose</t>
  </si>
  <si>
    <t>Glucose</t>
  </si>
  <si>
    <t>Sum monosaccharides</t>
  </si>
  <si>
    <t>Lactose</t>
  </si>
  <si>
    <t>Sucrose</t>
  </si>
  <si>
    <t>Sum disaccharides</t>
  </si>
  <si>
    <t>Sum sugars</t>
  </si>
  <si>
    <t>Added Sugar</t>
  </si>
  <si>
    <t>Free Sugars</t>
  </si>
  <si>
    <t>Sum sugar alcohols</t>
  </si>
  <si>
    <t>Starch/Glycogen</t>
  </si>
  <si>
    <t>Insoluble dietary fibers</t>
  </si>
  <si>
    <t xml:space="preserve">High molecular weight soluble dietary fibre </t>
  </si>
  <si>
    <t xml:space="preserve">Low molecular weight soluble dietary fibre </t>
  </si>
  <si>
    <t>L-lactic acid</t>
  </si>
  <si>
    <t>D-lactic acid</t>
  </si>
  <si>
    <t>Lactic acid</t>
  </si>
  <si>
    <t>Citric acid</t>
  </si>
  <si>
    <t>Oxalic acid</t>
  </si>
  <si>
    <t>Malic acid</t>
  </si>
  <si>
    <t>Propionic acid</t>
  </si>
  <si>
    <t>Benzoic acid</t>
  </si>
  <si>
    <t>Sum organic acids</t>
  </si>
  <si>
    <t>C18:2,conjugated</t>
  </si>
  <si>
    <t>Other fatty acids</t>
  </si>
  <si>
    <t>Sum saturated fatty acids</t>
  </si>
  <si>
    <t>Sum monounsaturated fatty acids</t>
  </si>
  <si>
    <t>Sum polyunsaturated fatty acids</t>
  </si>
  <si>
    <t>Sum trans fatty acids</t>
  </si>
  <si>
    <t>Sum fatty acids below the detection limit</t>
  </si>
  <si>
    <t>Sum fatty acids</t>
  </si>
  <si>
    <t>Sum n-3 fatty acids</t>
  </si>
  <si>
    <t>Sum n-6 fatty acids</t>
  </si>
  <si>
    <t>Cholesterol</t>
  </si>
  <si>
    <t>Isoleucine</t>
  </si>
  <si>
    <t>Leucine</t>
  </si>
  <si>
    <t>Lysine</t>
  </si>
  <si>
    <t>Methionine</t>
  </si>
  <si>
    <t>Cystine</t>
  </si>
  <si>
    <t>Phenylalanine</t>
  </si>
  <si>
    <t>Tyrosine</t>
  </si>
  <si>
    <t>Threonine</t>
  </si>
  <si>
    <t>Tryptophan</t>
  </si>
  <si>
    <t>Valine</t>
  </si>
  <si>
    <t>Arginine</t>
  </si>
  <si>
    <t>Histidine</t>
  </si>
  <si>
    <t>Alanine</t>
  </si>
  <si>
    <t>Aspartic acid</t>
  </si>
  <si>
    <t>Glutamic acid</t>
  </si>
  <si>
    <t>Glycine</t>
  </si>
  <si>
    <t>Proline</t>
  </si>
  <si>
    <t>Serine</t>
  </si>
  <si>
    <t>Hydroxyproline</t>
  </si>
  <si>
    <t>Ornithine</t>
  </si>
  <si>
    <t>Histamine</t>
  </si>
  <si>
    <t>Choline</t>
  </si>
  <si>
    <t>Tyramine</t>
  </si>
  <si>
    <t>Phenylethylamine</t>
  </si>
  <si>
    <t>Putrescine</t>
  </si>
  <si>
    <t>Cadaverine</t>
  </si>
  <si>
    <t>Spermine</t>
  </si>
  <si>
    <t>Spermidine</t>
  </si>
  <si>
    <t>Sum biogenic amines</t>
  </si>
  <si>
    <t>Waste</t>
  </si>
  <si>
    <t>Nitrogen conversion factor</t>
  </si>
  <si>
    <t>Fatty acid conversion factor</t>
  </si>
  <si>
    <t>Density</t>
  </si>
  <si>
    <t>Fødevarenavn</t>
  </si>
  <si>
    <t>Food name</t>
  </si>
  <si>
    <t>Food ID</t>
  </si>
  <si>
    <t>Mængde 28 g protein</t>
  </si>
  <si>
    <t>mg/28g</t>
  </si>
  <si>
    <t>kJ/100g</t>
  </si>
  <si>
    <t>kcal/100 g</t>
  </si>
  <si>
    <t>g/100g</t>
  </si>
  <si>
    <t>RE (µg/100g)</t>
  </si>
  <si>
    <t>µg/100g</t>
  </si>
  <si>
    <t>alfa-TE</t>
  </si>
  <si>
    <t>mg/100g</t>
  </si>
  <si>
    <t>NE</t>
  </si>
  <si>
    <t>%</t>
  </si>
  <si>
    <t>No Unit</t>
  </si>
  <si>
    <t>g/ml</t>
  </si>
  <si>
    <t>Kylling, kød, rå</t>
  </si>
  <si>
    <t>Chicken, flesh only, raw</t>
  </si>
  <si>
    <t>Grisekød, nakkefilet, helt afpudset (Nakkekotelet), rå</t>
  </si>
  <si>
    <t>Pork loin, defatted (approx 3mm fat), raw</t>
  </si>
  <si>
    <t>Oksekød, tykstegsfilet uden kappe, rå</t>
  </si>
  <si>
    <t>Beef, rumpsteak, cap off, raw</t>
  </si>
  <si>
    <t>Æg, høne, skrabehøns, rå</t>
  </si>
  <si>
    <t>Eggs, chicken, free-range hens (indoor), raw</t>
  </si>
  <si>
    <t>Yoghurt naturel, 1.5 % fedt</t>
  </si>
  <si>
    <t>Yogurt with fruit, low fat, 1.5 % fat</t>
  </si>
  <si>
    <t>Minimælk, 0.5 % fedt</t>
  </si>
  <si>
    <t>Milk, skimmed, 0.5 % fat</t>
  </si>
  <si>
    <t>Ost, fast, 45+, alle typer</t>
  </si>
  <si>
    <t>Cheese, firm, 45% fidm., all types</t>
  </si>
  <si>
    <t>Laks, atlantisk, opdræt, rå</t>
  </si>
  <si>
    <t>Salmon, atlantic, aquaculture, raw</t>
  </si>
  <si>
    <t>Reje, dybvands-, kogt, dybfrost</t>
  </si>
  <si>
    <t>Shrimp, boiled, shell removed</t>
  </si>
  <si>
    <t>Hytteost, 5+</t>
  </si>
  <si>
    <t>Cheese, cottage, 5 % fidm.</t>
  </si>
  <si>
    <t>Hytteost 20+</t>
  </si>
  <si>
    <t>Cheese, cottage, 1,5g fat per 100g</t>
  </si>
  <si>
    <t>Skyr, 0.2 % fedt</t>
  </si>
  <si>
    <t>Skyr, 0.2 % fat</t>
  </si>
  <si>
    <t>Champignon, rå</t>
  </si>
  <si>
    <t>Mushroom, raw</t>
  </si>
  <si>
    <t>Tofu, sojabønneost</t>
  </si>
  <si>
    <t>Tofu, soy bean curd</t>
  </si>
  <si>
    <t>Le Puy linser (delikatesse linser), tørrede, rå</t>
  </si>
  <si>
    <t>Le Puy green lentil, dried, raw</t>
  </si>
  <si>
    <t>Ærter, grønne, dybfrost</t>
  </si>
  <si>
    <t>Peas, green, frozen</t>
  </si>
  <si>
    <t>Grønne bønner, rå</t>
  </si>
  <si>
    <t>Beans, green, raw</t>
  </si>
  <si>
    <t>Bønner, røde kidney, kogte, spiseklare</t>
  </si>
  <si>
    <t>Beans, red kidney, cooked, canned, ready to eat</t>
  </si>
  <si>
    <t>Hvide bønner, tørrede og kogt</t>
  </si>
  <si>
    <t>White beans, dried and boiled</t>
  </si>
  <si>
    <t>Linser, beluga, tørrede, rå</t>
  </si>
  <si>
    <t>Lentils, beluga, dried, raw</t>
  </si>
  <si>
    <t>Gule ærter (flækærter), rå</t>
  </si>
  <si>
    <t>Split peas, dry, raw</t>
  </si>
  <si>
    <t>Quinoa, hvid, rå</t>
  </si>
  <si>
    <t>Quinoa, white, raw</t>
  </si>
  <si>
    <t>Kikærter, lyse, kogte, konserves</t>
  </si>
  <si>
    <t>Chickpeas, boiled, canned</t>
  </si>
  <si>
    <t>Havregryn, uspec.</t>
  </si>
  <si>
    <t>Oats, rolled, average values</t>
  </si>
  <si>
    <t xml:space="preserve">Perlespelt </t>
  </si>
  <si>
    <t>Pearled spelt</t>
  </si>
  <si>
    <t>Knækbrød, rug-, groft</t>
  </si>
  <si>
    <t>Crispbread, knackebrot, rye, coarse</t>
  </si>
  <si>
    <t>Hasselnød, tørret</t>
  </si>
  <si>
    <t>Hazelnut, dried</t>
  </si>
  <si>
    <t>Rugbrød, fuldkorn, industrifremstillet</t>
  </si>
  <si>
    <t>Rye bread, dark, whole grains, industrially produced</t>
  </si>
  <si>
    <t>Kartoffel, uspec., rå</t>
  </si>
  <si>
    <t>Potato, raw</t>
  </si>
  <si>
    <t>Sesamfrø, afskallede</t>
  </si>
  <si>
    <t>Sesame seed, decorticated</t>
  </si>
  <si>
    <t>Edamamebønner (Sojabønner), pillede, frosne</t>
  </si>
  <si>
    <t>Edamame beans (Soy beans), shelled, frozen</t>
  </si>
  <si>
    <t>Kartofler</t>
  </si>
  <si>
    <t>Sesamfrø, afskallet</t>
  </si>
  <si>
    <t xml:space="preserve">Fordelingsnøglen </t>
  </si>
  <si>
    <t>Aminosyre</t>
  </si>
  <si>
    <t>lysin</t>
  </si>
  <si>
    <t>SAA*)</t>
  </si>
  <si>
    <t>AAA**)</t>
  </si>
  <si>
    <t>Større børn, adolescent (10-19 årig), voksne</t>
  </si>
  <si>
    <t>*) SAA er lig med Methionin+Cystein</t>
  </si>
  <si>
    <t>**) AAA er lig med Phenylalanin+Tyrosin</t>
  </si>
  <si>
    <t>Fødevarer</t>
  </si>
  <si>
    <t>mg af aminosyre i 1g protein</t>
  </si>
  <si>
    <t>Grisekød, kam uden svær, ca. 3 mm spæk, rå</t>
  </si>
  <si>
    <t>Yoghurt with fruit, 1,5% fat</t>
  </si>
  <si>
    <t>Hytteost, 1,5g fedt per 100g</t>
  </si>
  <si>
    <t>Bønner, røde kidney, konserves</t>
  </si>
  <si>
    <t>Hytteost, 1,5 g fedt per 100 g</t>
  </si>
  <si>
    <t>Antal AA der ikke møder fordelingsnøgle</t>
  </si>
  <si>
    <t>Aminosyreindhold i de enkelte fødevarer i forhold til behov****</t>
  </si>
  <si>
    <t>Aminosyreindhold i mg per gram protein af den enkelte fødevare (fordelingsnøgle)*****</t>
  </si>
  <si>
    <t>FoodID</t>
  </si>
  <si>
    <t>Vægt, gram  rå</t>
  </si>
  <si>
    <t xml:space="preserve">Vægt, gram spiseklar </t>
  </si>
  <si>
    <t>Produkt,</t>
  </si>
  <si>
    <t>SAA******</t>
  </si>
  <si>
    <t>AAA******</t>
  </si>
  <si>
    <t>navn</t>
  </si>
  <si>
    <t>Rejer, kogt fra frost</t>
  </si>
  <si>
    <t>Rejer</t>
  </si>
  <si>
    <t>1679/517</t>
  </si>
  <si>
    <t>Hytteost, 1,5% fedt</t>
  </si>
  <si>
    <t>Hytteost</t>
  </si>
  <si>
    <t>Tykstegsbøf + 1 g olie.                                  Stegetid 5 minutter</t>
  </si>
  <si>
    <t>Tykstegsbøf</t>
  </si>
  <si>
    <t>Minut-kotelet</t>
  </si>
  <si>
    <t>Skyr, 0,2%</t>
  </si>
  <si>
    <t>Skyr</t>
  </si>
  <si>
    <t>Kyllingebrystfilet</t>
  </si>
  <si>
    <t>Æg.                                                                           Kogt i 8 minutter</t>
  </si>
  <si>
    <t>Æg</t>
  </si>
  <si>
    <t>Minimælk</t>
  </si>
  <si>
    <t>1169**</t>
  </si>
  <si>
    <t>Yoghurt naturel, 1,5% fedt</t>
  </si>
  <si>
    <t>Yoghurt naturel</t>
  </si>
  <si>
    <t>Skæreost</t>
  </si>
  <si>
    <t>Laksefilet, opdræt.                                        Stegetid 6 minutter</t>
  </si>
  <si>
    <t>Laksefilet</t>
  </si>
  <si>
    <t>Tofu - cremet</t>
  </si>
  <si>
    <t>Tofu</t>
  </si>
  <si>
    <t>Champignon. Rå og rensede</t>
  </si>
  <si>
    <t>Champignon</t>
  </si>
  <si>
    <t>Sojabønner, edamame, frost.                              Kogt i 5 minutter</t>
  </si>
  <si>
    <t>Sojabønner</t>
  </si>
  <si>
    <t>Grønne ærter, fine, frost.                                      Kogt i 5 minutter</t>
  </si>
  <si>
    <t>Grønne ærter</t>
  </si>
  <si>
    <t>Belugalinser.                                                          Kogt i 20 minutter</t>
  </si>
  <si>
    <t>Belugalinser</t>
  </si>
  <si>
    <t>Grønne linser fra Puy.                                         Kogt i 20 minutter</t>
  </si>
  <si>
    <t>Linser</t>
  </si>
  <si>
    <t>Hvide bønner, tørrede og kogt ca 45 minutter</t>
  </si>
  <si>
    <t>Faktor 1,5</t>
  </si>
  <si>
    <t>Hvide bønner</t>
  </si>
  <si>
    <t>Røde kidney bønner, spiseklar, konserves</t>
  </si>
  <si>
    <t>Røde kidney bønner</t>
  </si>
  <si>
    <t>Champignon + 10 g olie.                                    Stegt i 10 minutter</t>
  </si>
  <si>
    <t>Champignon, stegt</t>
  </si>
  <si>
    <t>Lyse kikærter, kogte, konserves</t>
  </si>
  <si>
    <t>Kikærter</t>
  </si>
  <si>
    <t>Grønne bønner, friske.                                       Nippes og skylles                                                     Kogt i 10 minutter</t>
  </si>
  <si>
    <t>Grønne bønner</t>
  </si>
  <si>
    <t>Gule ærter, udblødt 8-10 timer.                                                 Kogt i 20 minutter</t>
  </si>
  <si>
    <t>Faktor 2,4</t>
  </si>
  <si>
    <t>Gule ærter</t>
  </si>
  <si>
    <t>Ingridærter***, udblødt i 10 timer.                             Kogt i 30 minutter</t>
  </si>
  <si>
    <t>Faktor 1,8</t>
  </si>
  <si>
    <t>Ingridærter</t>
  </si>
  <si>
    <t>Ingen data</t>
  </si>
  <si>
    <t>Sesamfrø</t>
  </si>
  <si>
    <t>Perlespelt.                                                             Kogt i 30 minutter</t>
  </si>
  <si>
    <t>Faktor 2,3</t>
  </si>
  <si>
    <t>Perlespelt</t>
  </si>
  <si>
    <t>Lys quinoa.                                                               Kogt i 15 minutter</t>
  </si>
  <si>
    <t>Lys quinoa</t>
  </si>
  <si>
    <t>Knækbrød, rug</t>
  </si>
  <si>
    <t>Knækbrød</t>
  </si>
  <si>
    <t>Fuldkorns-rugbrød</t>
  </si>
  <si>
    <t>Kartofler, pillede.                                                   Kogt i 20 minutter</t>
  </si>
  <si>
    <t>Kogt og pillet</t>
  </si>
  <si>
    <t>Hassel- nødder</t>
  </si>
  <si>
    <t xml:space="preserve">***** Fordelingsnøglen (anbefalet aminosyrefordeling) er et udtyk for, hvor meget der bør være af den enkelte aminosyre i et gram protein, og viser, i hvilket forhold man skal have hver enkelt aminosyre. </t>
  </si>
  <si>
    <t>Priserne er beregnet ud fra vejledende udsalgspriser marts 2024.</t>
  </si>
  <si>
    <t>******SAA (svovlholdige aminosyrer) = Methionin + Cystein, AAA (aromatiske aminosyrer) = Phenylalanin + Tyrosin</t>
  </si>
  <si>
    <t xml:space="preserve">Bemærk for fødevarerne linser, perlespelt, guleærter, grønne linser, beluga linser og hvide bønner, er der en positiv vægtændringsfaktor ved tilberedning, da de opsuger vand. </t>
  </si>
  <si>
    <t>Data tager ikke højde for aminosyrernes fordøjelighed i de enkelte produkter.</t>
  </si>
  <si>
    <t>*Data er fra kylling, kød, rå med  5,6 % fedt, ID: 795.</t>
  </si>
  <si>
    <t>**ID1169 er anvendt, da der her findes data på aminosyrer.</t>
  </si>
  <si>
    <t>***Data er fra deklaration. Ingridærter findes ikke i FRIDA.</t>
  </si>
  <si>
    <t>Begrænsende aminosyre der ligger under 100%</t>
  </si>
  <si>
    <t>**** Aminosyreindhold i forhold til behov er beregnet ved følgende formel:</t>
  </si>
  <si>
    <t>Mængden af aminosyrer der ikke møder fordelingsnøglen (anbefalet aminosyrefordeling)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</si>
</sst>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164" formatCode="_(* #,##0.00_);_(* \(#,##0.00\);_(* &quot;-&quot;??_);_(@_)"/>
    <numFmt numFmtId="165" formatCode="0.0"/>
    <numFmt numFmtId="166" formatCode="0.000"/>
    <numFmt numFmtId="167" formatCode="_(* #,##0_);_(* \(#,##0\);_(* &quot;-&quot;??_);_(@_)"/>
  </numFmts>
  <fonts count="22" x14ac:knownFonts="1"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ck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ck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ck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8" borderId="0" applyNumberFormat="0" applyBorder="0" applyAlignment="0" applyProtection="0"/>
  </cellStyleXfs>
  <cellXfs count="346">
    <xf numFmtId="0" fontId="0" fillId="0" borderId="0" xfId="0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6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5" borderId="11" xfId="0" applyFont="1" applyFill="1" applyBorder="1" applyAlignment="1">
      <alignment horizontal="left"/>
    </xf>
    <xf numFmtId="165" fontId="0" fillId="0" borderId="0" xfId="0" applyNumberFormat="1"/>
    <xf numFmtId="0" fontId="10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167" fontId="13" fillId="0" borderId="1" xfId="2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7" fillId="0" borderId="0" xfId="0" applyFont="1"/>
    <xf numFmtId="1" fontId="17" fillId="0" borderId="0" xfId="0" applyNumberFormat="1" applyFont="1"/>
    <xf numFmtId="165" fontId="0" fillId="9" borderId="0" xfId="0" applyNumberFormat="1" applyFill="1"/>
    <xf numFmtId="49" fontId="3" fillId="0" borderId="0" xfId="0" applyNumberFormat="1" applyFont="1" applyAlignment="1">
      <alignment vertical="center" wrapText="1"/>
    </xf>
    <xf numFmtId="0" fontId="13" fillId="0" borderId="0" xfId="0" applyFont="1"/>
    <xf numFmtId="165" fontId="0" fillId="10" borderId="0" xfId="0" applyNumberFormat="1" applyFill="1"/>
    <xf numFmtId="1" fontId="17" fillId="10" borderId="0" xfId="0" applyNumberFormat="1" applyFont="1" applyFill="1"/>
    <xf numFmtId="167" fontId="13" fillId="0" borderId="2" xfId="2" applyNumberFormat="1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6" fontId="3" fillId="0" borderId="31" xfId="0" applyNumberFormat="1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9" fontId="13" fillId="0" borderId="25" xfId="1" applyFont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 wrapText="1"/>
    </xf>
    <xf numFmtId="9" fontId="13" fillId="12" borderId="2" xfId="3" applyNumberFormat="1" applyFont="1" applyFill="1" applyBorder="1" applyAlignment="1">
      <alignment horizontal="center" vertical="center"/>
    </xf>
    <xf numFmtId="9" fontId="13" fillId="12" borderId="2" xfId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12" borderId="0" xfId="0" applyFont="1" applyFill="1"/>
    <xf numFmtId="0" fontId="6" fillId="11" borderId="0" xfId="0" applyFont="1" applyFill="1"/>
    <xf numFmtId="9" fontId="1" fillId="6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6" fontId="1" fillId="0" borderId="8" xfId="0" applyNumberFormat="1" applyFont="1" applyBorder="1" applyAlignment="1">
      <alignment horizontal="center" vertical="center" wrapText="1"/>
    </xf>
    <xf numFmtId="9" fontId="1" fillId="0" borderId="21" xfId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1" fillId="6" borderId="19" xfId="1" applyFont="1" applyFill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167" fontId="1" fillId="0" borderId="2" xfId="2" applyNumberFormat="1" applyFont="1" applyBorder="1" applyAlignment="1">
      <alignment horizontal="center" vertical="center"/>
    </xf>
    <xf numFmtId="167" fontId="1" fillId="0" borderId="1" xfId="2" applyNumberFormat="1" applyFont="1" applyBorder="1" applyAlignment="1">
      <alignment horizontal="center" vertical="center"/>
    </xf>
    <xf numFmtId="167" fontId="1" fillId="0" borderId="1" xfId="2" applyNumberFormat="1" applyFont="1" applyBorder="1" applyAlignment="1">
      <alignment horizontal="center" vertical="center" wrapText="1"/>
    </xf>
    <xf numFmtId="167" fontId="1" fillId="0" borderId="8" xfId="2" applyNumberFormat="1" applyFont="1" applyBorder="1" applyAlignment="1">
      <alignment horizontal="center" vertical="center" wrapText="1"/>
    </xf>
    <xf numFmtId="9" fontId="1" fillId="0" borderId="25" xfId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7" fontId="1" fillId="0" borderId="21" xfId="2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9" xfId="1" applyFont="1" applyBorder="1" applyAlignment="1">
      <alignment horizontal="center" vertical="center"/>
    </xf>
    <xf numFmtId="9" fontId="1" fillId="0" borderId="25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6" fontId="1" fillId="0" borderId="9" xfId="0" applyNumberFormat="1" applyFont="1" applyBorder="1" applyAlignment="1">
      <alignment horizontal="center" vertical="center" wrapText="1"/>
    </xf>
    <xf numFmtId="9" fontId="1" fillId="0" borderId="34" xfId="1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9" fontId="1" fillId="6" borderId="3" xfId="1" applyFont="1" applyFill="1" applyBorder="1" applyAlignment="1">
      <alignment horizontal="center" vertical="center"/>
    </xf>
    <xf numFmtId="9" fontId="1" fillId="0" borderId="33" xfId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7" xfId="0" applyNumberFormat="1" applyFont="1" applyBorder="1" applyAlignment="1">
      <alignment horizontal="center" vertical="center"/>
    </xf>
    <xf numFmtId="167" fontId="1" fillId="0" borderId="35" xfId="2" applyNumberFormat="1" applyFont="1" applyBorder="1" applyAlignment="1">
      <alignment horizontal="center" vertical="center"/>
    </xf>
    <xf numFmtId="167" fontId="1" fillId="0" borderId="3" xfId="2" applyNumberFormat="1" applyFont="1" applyBorder="1" applyAlignment="1">
      <alignment horizontal="center" vertical="center"/>
    </xf>
    <xf numFmtId="167" fontId="1" fillId="0" borderId="3" xfId="2" applyNumberFormat="1" applyFont="1" applyBorder="1" applyAlignment="1">
      <alignment horizontal="center" vertical="center" wrapText="1"/>
    </xf>
    <xf numFmtId="167" fontId="1" fillId="0" borderId="9" xfId="2" applyNumberFormat="1" applyFont="1" applyBorder="1" applyAlignment="1">
      <alignment horizontal="center" vertical="center" wrapText="1"/>
    </xf>
    <xf numFmtId="9" fontId="1" fillId="0" borderId="2" xfId="1" applyFont="1" applyBorder="1" applyAlignment="1">
      <alignment horizontal="center" vertical="center"/>
    </xf>
    <xf numFmtId="9" fontId="1" fillId="12" borderId="2" xfId="1" applyFont="1" applyFill="1" applyBorder="1" applyAlignment="1">
      <alignment horizontal="center" vertical="center"/>
    </xf>
    <xf numFmtId="9" fontId="1" fillId="0" borderId="26" xfId="1" applyFont="1" applyBorder="1" applyAlignment="1">
      <alignment horizontal="center" vertical="center"/>
    </xf>
    <xf numFmtId="165" fontId="1" fillId="11" borderId="1" xfId="0" applyNumberFormat="1" applyFont="1" applyFill="1" applyBorder="1" applyAlignment="1">
      <alignment horizontal="center" vertical="center"/>
    </xf>
    <xf numFmtId="167" fontId="1" fillId="0" borderId="21" xfId="2" applyNumberFormat="1" applyFont="1" applyBorder="1" applyAlignment="1">
      <alignment horizontal="center" vertical="center" wrapText="1"/>
    </xf>
    <xf numFmtId="9" fontId="1" fillId="0" borderId="21" xfId="1" applyFont="1" applyFill="1" applyBorder="1" applyAlignment="1">
      <alignment horizontal="center" vertical="center"/>
    </xf>
    <xf numFmtId="9" fontId="1" fillId="0" borderId="2" xfId="1" applyFont="1" applyFill="1" applyBorder="1" applyAlignment="1">
      <alignment horizontal="center" vertical="center"/>
    </xf>
    <xf numFmtId="9" fontId="1" fillId="6" borderId="2" xfId="1" applyFont="1" applyFill="1" applyBorder="1" applyAlignment="1">
      <alignment horizontal="center" vertical="center"/>
    </xf>
    <xf numFmtId="167" fontId="1" fillId="0" borderId="21" xfId="2" applyNumberFormat="1" applyFont="1" applyFill="1" applyBorder="1" applyAlignment="1">
      <alignment horizontal="center" vertical="center" wrapText="1"/>
    </xf>
    <xf numFmtId="167" fontId="1" fillId="0" borderId="1" xfId="2" applyNumberFormat="1" applyFont="1" applyFill="1" applyBorder="1" applyAlignment="1">
      <alignment horizontal="center" vertical="center" wrapText="1"/>
    </xf>
    <xf numFmtId="167" fontId="1" fillId="0" borderId="8" xfId="2" applyNumberFormat="1" applyFont="1" applyFill="1" applyBorder="1" applyAlignment="1">
      <alignment horizontal="center" vertical="center" wrapText="1"/>
    </xf>
    <xf numFmtId="167" fontId="1" fillId="0" borderId="2" xfId="2" applyNumberFormat="1" applyFont="1" applyBorder="1" applyAlignment="1">
      <alignment horizontal="center" vertical="center" wrapText="1"/>
    </xf>
    <xf numFmtId="9" fontId="1" fillId="0" borderId="22" xfId="1" applyFont="1" applyBorder="1" applyAlignment="1">
      <alignment horizontal="center" vertical="center"/>
    </xf>
    <xf numFmtId="9" fontId="1" fillId="0" borderId="27" xfId="1" applyFont="1" applyBorder="1" applyAlignment="1">
      <alignment horizontal="center" vertical="center"/>
    </xf>
    <xf numFmtId="9" fontId="1" fillId="12" borderId="27" xfId="1" applyFont="1" applyFill="1" applyBorder="1" applyAlignment="1">
      <alignment horizontal="center" vertical="center"/>
    </xf>
    <xf numFmtId="9" fontId="1" fillId="0" borderId="32" xfId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5" fontId="1" fillId="11" borderId="17" xfId="0" applyNumberFormat="1" applyFont="1" applyFill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67" fontId="1" fillId="0" borderId="27" xfId="2" applyNumberFormat="1" applyFont="1" applyBorder="1" applyAlignment="1">
      <alignment horizontal="center" vertical="center" wrapText="1"/>
    </xf>
    <xf numFmtId="167" fontId="1" fillId="0" borderId="17" xfId="2" applyNumberFormat="1" applyFont="1" applyBorder="1" applyAlignment="1">
      <alignment horizontal="center" vertical="center" wrapText="1"/>
    </xf>
    <xf numFmtId="167" fontId="1" fillId="0" borderId="31" xfId="2" applyNumberFormat="1" applyFont="1" applyBorder="1" applyAlignment="1">
      <alignment horizontal="center" vertical="center" wrapText="1"/>
    </xf>
    <xf numFmtId="9" fontId="1" fillId="7" borderId="1" xfId="1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9" fontId="1" fillId="6" borderId="1" xfId="1" applyFont="1" applyFill="1" applyBorder="1" applyAlignment="1">
      <alignment horizontal="center" vertical="center" wrapText="1"/>
    </xf>
    <xf numFmtId="9" fontId="1" fillId="0" borderId="25" xfId="1" applyFont="1" applyBorder="1" applyAlignment="1">
      <alignment horizontal="center" vertical="center" wrapText="1"/>
    </xf>
    <xf numFmtId="165" fontId="1" fillId="11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2" xfId="2" applyNumberFormat="1" applyFont="1" applyFill="1" applyBorder="1" applyAlignment="1">
      <alignment horizontal="center" vertical="center" wrapText="1"/>
    </xf>
    <xf numFmtId="165" fontId="1" fillId="11" borderId="2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/>
    <xf numFmtId="0" fontId="1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6" fontId="1" fillId="0" borderId="19" xfId="0" applyNumberFormat="1" applyFont="1" applyBorder="1" applyAlignment="1">
      <alignment horizontal="center" vertical="center" wrapText="1"/>
    </xf>
    <xf numFmtId="9" fontId="1" fillId="0" borderId="2" xfId="1" applyFont="1" applyBorder="1" applyAlignment="1">
      <alignment horizontal="center" vertical="center" wrapText="1"/>
    </xf>
    <xf numFmtId="9" fontId="1" fillId="0" borderId="35" xfId="1" applyFont="1" applyBorder="1" applyAlignment="1">
      <alignment horizontal="center" vertical="center"/>
    </xf>
    <xf numFmtId="6" fontId="3" fillId="0" borderId="19" xfId="0" applyNumberFormat="1" applyFont="1" applyBorder="1" applyAlignment="1">
      <alignment horizontal="center" vertical="center" wrapText="1"/>
    </xf>
    <xf numFmtId="6" fontId="1" fillId="0" borderId="33" xfId="0" applyNumberFormat="1" applyFont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2" fontId="0" fillId="7" borderId="10" xfId="0" applyNumberFormat="1" applyFill="1" applyBorder="1"/>
    <xf numFmtId="0" fontId="6" fillId="7" borderId="10" xfId="0" applyFont="1" applyFill="1" applyBorder="1" applyAlignment="1">
      <alignment horizontal="center" vertical="center"/>
    </xf>
    <xf numFmtId="6" fontId="1" fillId="0" borderId="25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left"/>
    </xf>
    <xf numFmtId="165" fontId="0" fillId="0" borderId="57" xfId="0" applyNumberFormat="1" applyBorder="1"/>
    <xf numFmtId="0" fontId="0" fillId="0" borderId="5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/>
    <xf numFmtId="165" fontId="0" fillId="0" borderId="11" xfId="0" applyNumberFormat="1" applyBorder="1"/>
    <xf numFmtId="165" fontId="0" fillId="0" borderId="24" xfId="0" applyNumberFormat="1" applyBorder="1"/>
    <xf numFmtId="0" fontId="9" fillId="5" borderId="0" xfId="0" applyFont="1" applyFill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165" fontId="0" fillId="0" borderId="12" xfId="0" applyNumberFormat="1" applyBorder="1" applyAlignment="1">
      <alignment horizontal="left"/>
    </xf>
    <xf numFmtId="1" fontId="0" fillId="0" borderId="12" xfId="0" applyNumberFormat="1" applyBorder="1"/>
    <xf numFmtId="165" fontId="0" fillId="0" borderId="12" xfId="0" applyNumberFormat="1" applyBorder="1"/>
    <xf numFmtId="2" fontId="0" fillId="0" borderId="12" xfId="0" applyNumberFormat="1" applyBorder="1"/>
    <xf numFmtId="166" fontId="0" fillId="0" borderId="12" xfId="0" applyNumberFormat="1" applyBorder="1"/>
    <xf numFmtId="166" fontId="0" fillId="0" borderId="55" xfId="0" applyNumberFormat="1" applyBorder="1"/>
    <xf numFmtId="165" fontId="0" fillId="0" borderId="0" xfId="0" applyNumberFormat="1" applyAlignment="1">
      <alignment horizontal="left"/>
    </xf>
    <xf numFmtId="1" fontId="0" fillId="0" borderId="0" xfId="0" applyNumberFormat="1"/>
    <xf numFmtId="2" fontId="0" fillId="0" borderId="0" xfId="0" applyNumberFormat="1"/>
    <xf numFmtId="166" fontId="0" fillId="0" borderId="0" xfId="0" applyNumberFormat="1"/>
    <xf numFmtId="166" fontId="0" fillId="0" borderId="57" xfId="0" applyNumberFormat="1" applyBorder="1"/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left"/>
    </xf>
    <xf numFmtId="1" fontId="0" fillId="0" borderId="11" xfId="0" applyNumberFormat="1" applyBorder="1"/>
    <xf numFmtId="2" fontId="0" fillId="0" borderId="11" xfId="0" applyNumberFormat="1" applyBorder="1"/>
    <xf numFmtId="166" fontId="0" fillId="0" borderId="11" xfId="0" applyNumberFormat="1" applyBorder="1"/>
    <xf numFmtId="166" fontId="0" fillId="0" borderId="24" xfId="0" applyNumberFormat="1" applyBorder="1"/>
    <xf numFmtId="0" fontId="9" fillId="5" borderId="14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0" fillId="5" borderId="12" xfId="0" applyFill="1" applyBorder="1"/>
    <xf numFmtId="0" fontId="0" fillId="5" borderId="12" xfId="0" applyFill="1" applyBorder="1" applyAlignment="1">
      <alignment horizontal="left"/>
    </xf>
    <xf numFmtId="0" fontId="0" fillId="5" borderId="55" xfId="0" applyFill="1" applyBorder="1" applyAlignment="1">
      <alignment horizontal="left"/>
    </xf>
    <xf numFmtId="0" fontId="9" fillId="5" borderId="56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57" xfId="0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0" fillId="5" borderId="13" xfId="0" applyFill="1" applyBorder="1"/>
    <xf numFmtId="0" fontId="0" fillId="5" borderId="11" xfId="0" applyFill="1" applyBorder="1"/>
    <xf numFmtId="0" fontId="0" fillId="10" borderId="11" xfId="0" applyFill="1" applyBorder="1" applyAlignment="1">
      <alignment horizontal="left"/>
    </xf>
    <xf numFmtId="0" fontId="0" fillId="10" borderId="24" xfId="0" applyFill="1" applyBorder="1" applyAlignment="1">
      <alignment horizontal="left"/>
    </xf>
    <xf numFmtId="0" fontId="10" fillId="5" borderId="4" xfId="0" applyFont="1" applyFill="1" applyBorder="1"/>
    <xf numFmtId="0" fontId="10" fillId="5" borderId="5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8" xfId="0" applyFill="1" applyBorder="1" applyAlignment="1">
      <alignment horizontal="left"/>
    </xf>
    <xf numFmtId="0" fontId="9" fillId="5" borderId="59" xfId="0" applyFont="1" applyFill="1" applyBorder="1" applyAlignment="1">
      <alignment horizontal="left"/>
    </xf>
    <xf numFmtId="0" fontId="2" fillId="5" borderId="59" xfId="0" applyFont="1" applyFill="1" applyBorder="1" applyAlignment="1">
      <alignment horizontal="left"/>
    </xf>
    <xf numFmtId="0" fontId="9" fillId="5" borderId="60" xfId="0" applyFont="1" applyFill="1" applyBorder="1" applyAlignment="1">
      <alignment horizontal="left"/>
    </xf>
    <xf numFmtId="165" fontId="0" fillId="0" borderId="58" xfId="0" applyNumberFormat="1" applyBorder="1" applyAlignment="1">
      <alignment horizontal="left"/>
    </xf>
    <xf numFmtId="165" fontId="0" fillId="0" borderId="59" xfId="0" applyNumberFormat="1" applyBorder="1" applyAlignment="1">
      <alignment horizontal="left"/>
    </xf>
    <xf numFmtId="165" fontId="0" fillId="0" borderId="60" xfId="0" applyNumberFormat="1" applyBorder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6" fontId="5" fillId="0" borderId="63" xfId="0" applyNumberFormat="1" applyFont="1" applyBorder="1" applyAlignment="1">
      <alignment horizontal="center" vertical="center" wrapText="1"/>
    </xf>
    <xf numFmtId="6" fontId="5" fillId="0" borderId="64" xfId="0" applyNumberFormat="1" applyFont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 wrapText="1"/>
    </xf>
    <xf numFmtId="6" fontId="5" fillId="0" borderId="67" xfId="0" applyNumberFormat="1" applyFont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3" fontId="3" fillId="7" borderId="0" xfId="0" applyNumberFormat="1" applyFont="1" applyFill="1" applyAlignment="1">
      <alignment horizontal="center" vertical="center" wrapText="1"/>
    </xf>
    <xf numFmtId="6" fontId="3" fillId="7" borderId="0" xfId="0" applyNumberFormat="1" applyFont="1" applyFill="1" applyAlignment="1">
      <alignment horizontal="center" vertical="center" wrapText="1"/>
    </xf>
    <xf numFmtId="6" fontId="5" fillId="7" borderId="0" xfId="0" applyNumberFormat="1" applyFont="1" applyFill="1" applyAlignment="1">
      <alignment horizontal="center" vertical="center" wrapText="1"/>
    </xf>
    <xf numFmtId="9" fontId="1" fillId="7" borderId="0" xfId="1" applyFont="1" applyFill="1" applyBorder="1" applyAlignment="1">
      <alignment horizontal="center" vertical="center"/>
    </xf>
    <xf numFmtId="165" fontId="1" fillId="7" borderId="0" xfId="0" applyNumberFormat="1" applyFont="1" applyFill="1" applyAlignment="1">
      <alignment horizontal="center" vertical="center"/>
    </xf>
    <xf numFmtId="167" fontId="1" fillId="7" borderId="0" xfId="2" applyNumberFormat="1" applyFont="1" applyFill="1" applyBorder="1" applyAlignment="1">
      <alignment horizontal="center" vertical="center" wrapText="1"/>
    </xf>
    <xf numFmtId="0" fontId="6" fillId="7" borderId="0" xfId="0" applyFont="1" applyFill="1"/>
    <xf numFmtId="0" fontId="1" fillId="7" borderId="0" xfId="0" applyFont="1" applyFill="1" applyAlignment="1">
      <alignment horizontal="left" vertical="center"/>
    </xf>
    <xf numFmtId="0" fontId="1" fillId="7" borderId="0" xfId="0" applyFont="1" applyFill="1"/>
    <xf numFmtId="0" fontId="3" fillId="7" borderId="0" xfId="0" applyFont="1" applyFill="1" applyAlignment="1">
      <alignment vertical="center" wrapText="1"/>
    </xf>
    <xf numFmtId="0" fontId="13" fillId="7" borderId="0" xfId="0" applyFont="1" applyFill="1"/>
    <xf numFmtId="0" fontId="6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11" fillId="7" borderId="0" xfId="0" applyFont="1" applyFill="1"/>
    <xf numFmtId="0" fontId="6" fillId="0" borderId="75" xfId="0" applyFont="1" applyBorder="1" applyAlignment="1">
      <alignment horizontal="center" vertical="center"/>
    </xf>
    <xf numFmtId="167" fontId="1" fillId="0" borderId="76" xfId="2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167" fontId="1" fillId="0" borderId="77" xfId="2" applyNumberFormat="1" applyFont="1" applyBorder="1" applyAlignment="1">
      <alignment horizontal="center" vertical="center" wrapText="1"/>
    </xf>
    <xf numFmtId="167" fontId="1" fillId="0" borderId="76" xfId="2" applyNumberFormat="1" applyFont="1" applyFill="1" applyBorder="1" applyAlignment="1">
      <alignment horizontal="center" vertical="center" wrapText="1"/>
    </xf>
    <xf numFmtId="167" fontId="13" fillId="0" borderId="76" xfId="2" applyNumberFormat="1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wrapText="1"/>
    </xf>
    <xf numFmtId="3" fontId="3" fillId="0" borderId="80" xfId="0" applyNumberFormat="1" applyFont="1" applyBorder="1" applyAlignment="1">
      <alignment horizontal="center" vertical="center" wrapText="1"/>
    </xf>
    <xf numFmtId="6" fontId="3" fillId="0" borderId="81" xfId="0" applyNumberFormat="1" applyFont="1" applyBorder="1" applyAlignment="1">
      <alignment horizontal="center" vertical="center" wrapText="1"/>
    </xf>
    <xf numFmtId="9" fontId="1" fillId="0" borderId="79" xfId="1" applyFont="1" applyBorder="1" applyAlignment="1">
      <alignment horizontal="center" vertical="center"/>
    </xf>
    <xf numFmtId="9" fontId="1" fillId="12" borderId="79" xfId="1" applyFont="1" applyFill="1" applyBorder="1" applyAlignment="1">
      <alignment horizontal="center" vertical="center"/>
    </xf>
    <xf numFmtId="9" fontId="1" fillId="0" borderId="82" xfId="1" applyFont="1" applyBorder="1" applyAlignment="1">
      <alignment horizontal="center" vertical="center"/>
    </xf>
    <xf numFmtId="165" fontId="1" fillId="0" borderId="83" xfId="0" applyNumberFormat="1" applyFont="1" applyBorder="1" applyAlignment="1">
      <alignment horizontal="center" vertical="center"/>
    </xf>
    <xf numFmtId="165" fontId="1" fillId="0" borderId="80" xfId="0" applyNumberFormat="1" applyFont="1" applyBorder="1" applyAlignment="1">
      <alignment horizontal="center" vertical="center"/>
    </xf>
    <xf numFmtId="165" fontId="1" fillId="11" borderId="80" xfId="0" applyNumberFormat="1" applyFont="1" applyFill="1" applyBorder="1" applyAlignment="1">
      <alignment horizontal="center" vertical="center"/>
    </xf>
    <xf numFmtId="165" fontId="1" fillId="0" borderId="84" xfId="0" applyNumberFormat="1" applyFont="1" applyBorder="1" applyAlignment="1">
      <alignment horizontal="center" vertical="center"/>
    </xf>
    <xf numFmtId="167" fontId="1" fillId="0" borderId="79" xfId="2" applyNumberFormat="1" applyFont="1" applyBorder="1" applyAlignment="1">
      <alignment horizontal="center" vertical="center" wrapText="1"/>
    </xf>
    <xf numFmtId="167" fontId="1" fillId="0" borderId="80" xfId="2" applyNumberFormat="1" applyFont="1" applyBorder="1" applyAlignment="1">
      <alignment horizontal="center" vertical="center" wrapText="1"/>
    </xf>
    <xf numFmtId="167" fontId="1" fillId="0" borderId="85" xfId="2" applyNumberFormat="1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4" fillId="4" borderId="100" xfId="0" applyFont="1" applyFill="1" applyBorder="1" applyAlignment="1">
      <alignment horizontal="center" vertical="center" wrapText="1"/>
    </xf>
    <xf numFmtId="0" fontId="14" fillId="4" borderId="99" xfId="0" applyFont="1" applyFill="1" applyBorder="1" applyAlignment="1">
      <alignment horizontal="center" vertical="center" wrapText="1"/>
    </xf>
    <xf numFmtId="0" fontId="14" fillId="4" borderId="101" xfId="0" applyFont="1" applyFill="1" applyBorder="1" applyAlignment="1">
      <alignment horizontal="center" vertical="center" wrapText="1"/>
    </xf>
    <xf numFmtId="0" fontId="14" fillId="4" borderId="107" xfId="0" applyFont="1" applyFill="1" applyBorder="1" applyAlignment="1">
      <alignment horizontal="center" vertical="center"/>
    </xf>
    <xf numFmtId="0" fontId="14" fillId="4" borderId="108" xfId="0" applyFont="1" applyFill="1" applyBorder="1" applyAlignment="1">
      <alignment horizontal="center" vertical="center"/>
    </xf>
    <xf numFmtId="0" fontId="14" fillId="4" borderId="109" xfId="0" applyFont="1" applyFill="1" applyBorder="1" applyAlignment="1">
      <alignment horizontal="center" vertical="center" wrapText="1"/>
    </xf>
    <xf numFmtId="0" fontId="14" fillId="4" borderId="108" xfId="0" applyFont="1" applyFill="1" applyBorder="1" applyAlignment="1">
      <alignment horizontal="center" vertical="center" wrapText="1"/>
    </xf>
    <xf numFmtId="0" fontId="14" fillId="4" borderId="110" xfId="0" applyFont="1" applyFill="1" applyBorder="1" applyAlignment="1">
      <alignment horizontal="center" vertical="center" wrapText="1"/>
    </xf>
    <xf numFmtId="0" fontId="14" fillId="4" borderId="111" xfId="0" applyFont="1" applyFill="1" applyBorder="1" applyAlignment="1">
      <alignment horizontal="center" vertical="center"/>
    </xf>
    <xf numFmtId="6" fontId="5" fillId="0" borderId="66" xfId="0" applyNumberFormat="1" applyFont="1" applyBorder="1" applyAlignment="1">
      <alignment horizontal="center" vertical="center" wrapText="1"/>
    </xf>
    <xf numFmtId="9" fontId="1" fillId="0" borderId="52" xfId="1" applyFont="1" applyBorder="1" applyAlignment="1">
      <alignment horizontal="center" vertical="center"/>
    </xf>
    <xf numFmtId="9" fontId="1" fillId="0" borderId="7" xfId="1" applyFont="1" applyBorder="1" applyAlignment="1">
      <alignment horizontal="center" vertical="center"/>
    </xf>
    <xf numFmtId="9" fontId="1" fillId="6" borderId="7" xfId="1" applyFont="1" applyFill="1" applyBorder="1" applyAlignment="1">
      <alignment horizontal="center" vertical="center"/>
    </xf>
    <xf numFmtId="9" fontId="1" fillId="0" borderId="46" xfId="1" applyFont="1" applyBorder="1" applyAlignment="1">
      <alignment horizontal="center" vertical="center"/>
    </xf>
    <xf numFmtId="165" fontId="1" fillId="0" borderId="52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53" xfId="0" applyNumberFormat="1" applyFont="1" applyBorder="1" applyAlignment="1">
      <alignment horizontal="center" vertical="center"/>
    </xf>
    <xf numFmtId="167" fontId="1" fillId="0" borderId="95" xfId="2" applyNumberFormat="1" applyFont="1" applyBorder="1" applyAlignment="1">
      <alignment horizontal="center" vertical="center" wrapText="1"/>
    </xf>
    <xf numFmtId="167" fontId="1" fillId="0" borderId="7" xfId="2" applyNumberFormat="1" applyFont="1" applyBorder="1" applyAlignment="1">
      <alignment horizontal="center" vertical="center" wrapText="1"/>
    </xf>
    <xf numFmtId="167" fontId="1" fillId="0" borderId="96" xfId="2" applyNumberFormat="1" applyFont="1" applyBorder="1" applyAlignment="1">
      <alignment horizontal="center" vertical="center" wrapText="1"/>
    </xf>
    <xf numFmtId="0" fontId="14" fillId="4" borderId="112" xfId="0" applyFont="1" applyFill="1" applyBorder="1" applyAlignment="1">
      <alignment horizontal="center" vertical="center" wrapText="1"/>
    </xf>
    <xf numFmtId="0" fontId="14" fillId="4" borderId="109" xfId="0" applyFont="1" applyFill="1" applyBorder="1" applyAlignment="1">
      <alignment horizontal="center" vertical="center"/>
    </xf>
    <xf numFmtId="9" fontId="1" fillId="12" borderId="52" xfId="1" applyFont="1" applyFill="1" applyBorder="1" applyAlignment="1">
      <alignment horizontal="center" vertical="center"/>
    </xf>
    <xf numFmtId="9" fontId="1" fillId="0" borderId="104" xfId="1" applyFont="1" applyBorder="1" applyAlignment="1">
      <alignment horizontal="center" vertical="center"/>
    </xf>
    <xf numFmtId="165" fontId="1" fillId="0" borderId="95" xfId="0" applyNumberFormat="1" applyFont="1" applyBorder="1" applyAlignment="1">
      <alignment horizontal="center" vertical="center"/>
    </xf>
    <xf numFmtId="165" fontId="1" fillId="11" borderId="7" xfId="0" applyNumberFormat="1" applyFont="1" applyFill="1" applyBorder="1" applyAlignment="1">
      <alignment horizontal="center" vertical="center"/>
    </xf>
    <xf numFmtId="0" fontId="4" fillId="4" borderId="1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167" fontId="7" fillId="3" borderId="49" xfId="2" applyNumberFormat="1" applyFont="1" applyFill="1" applyBorder="1" applyAlignment="1">
      <alignment horizontal="center" vertical="center" wrapText="1"/>
    </xf>
    <xf numFmtId="167" fontId="7" fillId="3" borderId="38" xfId="2" applyNumberFormat="1" applyFont="1" applyFill="1" applyBorder="1" applyAlignment="1">
      <alignment horizontal="center" vertical="center" wrapText="1"/>
    </xf>
    <xf numFmtId="167" fontId="7" fillId="3" borderId="39" xfId="2" applyNumberFormat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4" fillId="4" borderId="44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19" fillId="13" borderId="86" xfId="0" applyFont="1" applyFill="1" applyBorder="1" applyAlignment="1">
      <alignment horizontal="center" vertical="center"/>
    </xf>
    <xf numFmtId="0" fontId="19" fillId="13" borderId="87" xfId="0" applyFont="1" applyFill="1" applyBorder="1" applyAlignment="1">
      <alignment horizontal="center" vertical="center"/>
    </xf>
    <xf numFmtId="0" fontId="19" fillId="13" borderId="71" xfId="0" applyFont="1" applyFill="1" applyBorder="1" applyAlignment="1">
      <alignment horizontal="center" vertical="center"/>
    </xf>
    <xf numFmtId="0" fontId="19" fillId="13" borderId="72" xfId="0" applyFont="1" applyFill="1" applyBorder="1" applyAlignment="1">
      <alignment horizontal="center" vertical="center"/>
    </xf>
    <xf numFmtId="0" fontId="7" fillId="3" borderId="86" xfId="0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10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7" fontId="19" fillId="13" borderId="89" xfId="2" applyNumberFormat="1" applyFont="1" applyFill="1" applyBorder="1" applyAlignment="1">
      <alignment horizontal="center" vertical="center" wrapText="1"/>
    </xf>
    <xf numFmtId="167" fontId="19" fillId="13" borderId="70" xfId="2" applyNumberFormat="1" applyFont="1" applyFill="1" applyBorder="1" applyAlignment="1">
      <alignment horizontal="center" vertical="center" wrapText="1"/>
    </xf>
    <xf numFmtId="167" fontId="19" fillId="13" borderId="90" xfId="2" applyNumberFormat="1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4" borderId="105" xfId="0" applyFont="1" applyFill="1" applyBorder="1" applyAlignment="1">
      <alignment horizontal="center" vertical="center"/>
    </xf>
    <xf numFmtId="0" fontId="7" fillId="3" borderId="10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4" fillId="4" borderId="106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7" fillId="3" borderId="69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/>
    </xf>
    <xf numFmtId="0" fontId="7" fillId="3" borderId="98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93" xfId="0" applyFont="1" applyFill="1" applyBorder="1" applyAlignment="1">
      <alignment horizontal="center" vertical="center"/>
    </xf>
    <xf numFmtId="0" fontId="5" fillId="4" borderId="73" xfId="0" applyFont="1" applyFill="1" applyBorder="1" applyAlignment="1">
      <alignment horizontal="center" vertical="center"/>
    </xf>
    <xf numFmtId="0" fontId="5" fillId="4" borderId="74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</cellXfs>
  <cellStyles count="4">
    <cellStyle name="Farve6" xfId="3" builtinId="49"/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0.jpeg"/><Relationship Id="rId18" Type="http://schemas.openxmlformats.org/officeDocument/2006/relationships/image" Target="../media/image13.jpeg"/><Relationship Id="rId26" Type="http://schemas.openxmlformats.org/officeDocument/2006/relationships/image" Target="../media/image36.jpeg"/><Relationship Id="rId3" Type="http://schemas.openxmlformats.org/officeDocument/2006/relationships/image" Target="../media/image24.jpeg"/><Relationship Id="rId21" Type="http://schemas.openxmlformats.org/officeDocument/2006/relationships/image" Target="../media/image33.jpeg"/><Relationship Id="rId7" Type="http://schemas.openxmlformats.org/officeDocument/2006/relationships/image" Target="../media/image28.jpeg"/><Relationship Id="rId12" Type="http://schemas.openxmlformats.org/officeDocument/2006/relationships/image" Target="../media/image9.jpeg"/><Relationship Id="rId17" Type="http://schemas.openxmlformats.org/officeDocument/2006/relationships/image" Target="../media/image12.jpeg"/><Relationship Id="rId25" Type="http://schemas.openxmlformats.org/officeDocument/2006/relationships/image" Target="../media/image22.jpeg"/><Relationship Id="rId2" Type="http://schemas.openxmlformats.org/officeDocument/2006/relationships/image" Target="../media/image23.jpeg"/><Relationship Id="rId16" Type="http://schemas.openxmlformats.org/officeDocument/2006/relationships/image" Target="../media/image32.jpeg"/><Relationship Id="rId20" Type="http://schemas.openxmlformats.org/officeDocument/2006/relationships/image" Target="../media/image15.jpeg"/><Relationship Id="rId29" Type="http://schemas.openxmlformats.org/officeDocument/2006/relationships/image" Target="../media/image18.png"/><Relationship Id="rId1" Type="http://schemas.openxmlformats.org/officeDocument/2006/relationships/image" Target="../media/image1.jpeg"/><Relationship Id="rId6" Type="http://schemas.openxmlformats.org/officeDocument/2006/relationships/image" Target="../media/image27.jpeg"/><Relationship Id="rId11" Type="http://schemas.openxmlformats.org/officeDocument/2006/relationships/image" Target="../media/image8.jpeg"/><Relationship Id="rId24" Type="http://schemas.openxmlformats.org/officeDocument/2006/relationships/image" Target="../media/image21.jpeg"/><Relationship Id="rId32" Type="http://schemas.openxmlformats.org/officeDocument/2006/relationships/image" Target="../media/image20.jpeg"/><Relationship Id="rId5" Type="http://schemas.openxmlformats.org/officeDocument/2006/relationships/image" Target="../media/image26.jpeg"/><Relationship Id="rId15" Type="http://schemas.openxmlformats.org/officeDocument/2006/relationships/image" Target="../media/image31.jpeg"/><Relationship Id="rId23" Type="http://schemas.openxmlformats.org/officeDocument/2006/relationships/image" Target="../media/image35.jpeg"/><Relationship Id="rId28" Type="http://schemas.openxmlformats.org/officeDocument/2006/relationships/image" Target="../media/image38.jpeg"/><Relationship Id="rId10" Type="http://schemas.openxmlformats.org/officeDocument/2006/relationships/image" Target="../media/image30.jpeg"/><Relationship Id="rId19" Type="http://schemas.openxmlformats.org/officeDocument/2006/relationships/image" Target="../media/image14.jpeg"/><Relationship Id="rId31" Type="http://schemas.openxmlformats.org/officeDocument/2006/relationships/image" Target="../media/image19.jpeg"/><Relationship Id="rId4" Type="http://schemas.openxmlformats.org/officeDocument/2006/relationships/image" Target="../media/image25.jpeg"/><Relationship Id="rId9" Type="http://schemas.openxmlformats.org/officeDocument/2006/relationships/image" Target="../media/image29.jpeg"/><Relationship Id="rId14" Type="http://schemas.openxmlformats.org/officeDocument/2006/relationships/image" Target="../media/image11.jpeg"/><Relationship Id="rId22" Type="http://schemas.openxmlformats.org/officeDocument/2006/relationships/image" Target="../media/image34.jpeg"/><Relationship Id="rId27" Type="http://schemas.openxmlformats.org/officeDocument/2006/relationships/image" Target="../media/image37.jpeg"/><Relationship Id="rId30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5</xdr:row>
      <xdr:rowOff>53172</xdr:rowOff>
    </xdr:from>
    <xdr:to>
      <xdr:col>0</xdr:col>
      <xdr:colOff>1679100</xdr:colOff>
      <xdr:row>5</xdr:row>
      <xdr:rowOff>687282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36B90DF-E721-48B7-8A3E-63FD33E955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77"/>
        <a:stretch/>
      </xdr:blipFill>
      <xdr:spPr>
        <a:xfrm>
          <a:off x="971550" y="3247857"/>
          <a:ext cx="1260000" cy="6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377190</xdr:colOff>
      <xdr:row>19</xdr:row>
      <xdr:rowOff>95249</xdr:rowOff>
    </xdr:from>
    <xdr:to>
      <xdr:col>0</xdr:col>
      <xdr:colOff>1637190</xdr:colOff>
      <xdr:row>19</xdr:row>
      <xdr:rowOff>629692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A195B19F-4492-4E44-8641-53460E07FC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427"/>
        <a:stretch/>
      </xdr:blipFill>
      <xdr:spPr>
        <a:xfrm>
          <a:off x="377190" y="9448799"/>
          <a:ext cx="1260000" cy="5344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21</xdr:row>
      <xdr:rowOff>0</xdr:rowOff>
    </xdr:from>
    <xdr:to>
      <xdr:col>0</xdr:col>
      <xdr:colOff>1602900</xdr:colOff>
      <xdr:row>21</xdr:row>
      <xdr:rowOff>555307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AE1681C-84E1-4ACB-A0A7-F8B2E59C2B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048" b="5565"/>
        <a:stretch/>
      </xdr:blipFill>
      <xdr:spPr>
        <a:xfrm>
          <a:off x="895350" y="16114395"/>
          <a:ext cx="1260000" cy="56292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22</xdr:row>
      <xdr:rowOff>28573</xdr:rowOff>
    </xdr:from>
    <xdr:to>
      <xdr:col>0</xdr:col>
      <xdr:colOff>1596550</xdr:colOff>
      <xdr:row>22</xdr:row>
      <xdr:rowOff>973267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516D33FE-BED3-4D18-BF2C-FD3615C2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17390743"/>
          <a:ext cx="1265080" cy="946599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76202</xdr:rowOff>
    </xdr:from>
    <xdr:to>
      <xdr:col>0</xdr:col>
      <xdr:colOff>1660050</xdr:colOff>
      <xdr:row>26</xdr:row>
      <xdr:rowOff>593553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ADAE3BFE-5055-45F6-80D1-DB6ED5E35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65" b="6372"/>
        <a:stretch/>
      </xdr:blipFill>
      <xdr:spPr>
        <a:xfrm>
          <a:off x="948690" y="25288877"/>
          <a:ext cx="1263810" cy="517351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438151</xdr:colOff>
      <xdr:row>24</xdr:row>
      <xdr:rowOff>66676</xdr:rowOff>
    </xdr:from>
    <xdr:to>
      <xdr:col>0</xdr:col>
      <xdr:colOff>1638301</xdr:colOff>
      <xdr:row>25</xdr:row>
      <xdr:rowOff>1097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2240BC89-C18C-47DD-932E-AD6C4F3622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34" b="6351"/>
        <a:stretch/>
      </xdr:blipFill>
      <xdr:spPr>
        <a:xfrm>
          <a:off x="986791" y="21715096"/>
          <a:ext cx="1203960" cy="641177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23</xdr:row>
      <xdr:rowOff>57149</xdr:rowOff>
    </xdr:from>
    <xdr:to>
      <xdr:col>0</xdr:col>
      <xdr:colOff>1634650</xdr:colOff>
      <xdr:row>23</xdr:row>
      <xdr:rowOff>551909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42DBB9C5-0E9D-4F9E-9F99-5DEE643D0A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66" b="6848"/>
        <a:stretch/>
      </xdr:blipFill>
      <xdr:spPr>
        <a:xfrm>
          <a:off x="922020" y="20434934"/>
          <a:ext cx="1265080" cy="50238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23</xdr:row>
      <xdr:rowOff>0</xdr:rowOff>
    </xdr:from>
    <xdr:to>
      <xdr:col>0</xdr:col>
      <xdr:colOff>1653699</xdr:colOff>
      <xdr:row>23</xdr:row>
      <xdr:rowOff>551902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714C44A-7D55-4836-8D8B-913C7F67C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53" b="16226"/>
        <a:stretch/>
      </xdr:blipFill>
      <xdr:spPr>
        <a:xfrm>
          <a:off x="944879" y="19110958"/>
          <a:ext cx="1261270" cy="548092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23</xdr:row>
      <xdr:rowOff>0</xdr:rowOff>
    </xdr:from>
    <xdr:to>
      <xdr:col>0</xdr:col>
      <xdr:colOff>1653700</xdr:colOff>
      <xdr:row>23</xdr:row>
      <xdr:rowOff>588578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64E7088E-A6C2-460F-9AF2-C94F63975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74"/>
        <a:stretch/>
      </xdr:blipFill>
      <xdr:spPr>
        <a:xfrm>
          <a:off x="944880" y="18440401"/>
          <a:ext cx="1261270" cy="588578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21</xdr:row>
      <xdr:rowOff>19050</xdr:rowOff>
    </xdr:from>
    <xdr:to>
      <xdr:col>0</xdr:col>
      <xdr:colOff>1634650</xdr:colOff>
      <xdr:row>21</xdr:row>
      <xdr:rowOff>589735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D15261F3-132E-4E67-B10C-DF8212D788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3"/>
        <a:stretch/>
      </xdr:blipFill>
      <xdr:spPr>
        <a:xfrm>
          <a:off x="922020" y="16760190"/>
          <a:ext cx="1265080" cy="5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20</xdr:row>
      <xdr:rowOff>19050</xdr:rowOff>
    </xdr:from>
    <xdr:to>
      <xdr:col>0</xdr:col>
      <xdr:colOff>1653700</xdr:colOff>
      <xdr:row>21</xdr:row>
      <xdr:rowOff>3637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75D8545A-2EDF-4B53-AD70-15E3EC7F34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3"/>
        <a:stretch/>
      </xdr:blipFill>
      <xdr:spPr>
        <a:xfrm>
          <a:off x="944880" y="15474315"/>
          <a:ext cx="1261270" cy="57704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18</xdr:row>
      <xdr:rowOff>68580</xdr:rowOff>
    </xdr:from>
    <xdr:to>
      <xdr:col>0</xdr:col>
      <xdr:colOff>1691800</xdr:colOff>
      <xdr:row>19</xdr:row>
      <xdr:rowOff>636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E5E042F3-C854-4DCA-9714-B1CF7E2DBE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81" b="17323"/>
        <a:stretch/>
      </xdr:blipFill>
      <xdr:spPr>
        <a:xfrm>
          <a:off x="426720" y="8774430"/>
          <a:ext cx="1265080" cy="57975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16</xdr:row>
      <xdr:rowOff>57150</xdr:rowOff>
    </xdr:from>
    <xdr:to>
      <xdr:col>0</xdr:col>
      <xdr:colOff>1621951</xdr:colOff>
      <xdr:row>17</xdr:row>
      <xdr:rowOff>2993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FE4DBCE6-0A70-4D86-9573-B3E019F38C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331"/>
        <a:stretch/>
      </xdr:blipFill>
      <xdr:spPr>
        <a:xfrm>
          <a:off x="361951" y="7985578"/>
          <a:ext cx="1260000" cy="580843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11</xdr:row>
      <xdr:rowOff>47625</xdr:rowOff>
    </xdr:from>
    <xdr:to>
      <xdr:col>0</xdr:col>
      <xdr:colOff>1653700</xdr:colOff>
      <xdr:row>11</xdr:row>
      <xdr:rowOff>631642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45E51EBB-AACA-4D2A-83F9-BBEC95558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22"/>
        <a:stretch/>
      </xdr:blipFill>
      <xdr:spPr>
        <a:xfrm>
          <a:off x="944880" y="8669655"/>
          <a:ext cx="1261270" cy="582112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</xdr:row>
      <xdr:rowOff>38100</xdr:rowOff>
    </xdr:from>
    <xdr:to>
      <xdr:col>0</xdr:col>
      <xdr:colOff>1672750</xdr:colOff>
      <xdr:row>10</xdr:row>
      <xdr:rowOff>649431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A1442CD8-6F44-4C34-8A42-CDCEF87E3A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89"/>
        <a:stretch/>
      </xdr:blipFill>
      <xdr:spPr>
        <a:xfrm>
          <a:off x="960120" y="7953375"/>
          <a:ext cx="1265080" cy="611331"/>
        </a:xfrm>
        <a:prstGeom prst="rect">
          <a:avLst/>
        </a:prstGeom>
      </xdr:spPr>
    </xdr:pic>
    <xdr:clientData/>
  </xdr:twoCellAnchor>
  <xdr:twoCellAnchor editAs="oneCell">
    <xdr:from>
      <xdr:col>0</xdr:col>
      <xdr:colOff>338818</xdr:colOff>
      <xdr:row>9</xdr:row>
      <xdr:rowOff>39460</xdr:rowOff>
    </xdr:from>
    <xdr:to>
      <xdr:col>0</xdr:col>
      <xdr:colOff>1601993</xdr:colOff>
      <xdr:row>9</xdr:row>
      <xdr:rowOff>600616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0D974B16-3207-4212-886F-1D7B3DD04D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22"/>
        <a:stretch/>
      </xdr:blipFill>
      <xdr:spPr>
        <a:xfrm>
          <a:off x="338818" y="4738460"/>
          <a:ext cx="1263175" cy="561156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6</xdr:row>
      <xdr:rowOff>76200</xdr:rowOff>
    </xdr:from>
    <xdr:to>
      <xdr:col>0</xdr:col>
      <xdr:colOff>1634650</xdr:colOff>
      <xdr:row>6</xdr:row>
      <xdr:rowOff>630370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9119F3C6-CFBC-417C-9E3F-B5CA1D320B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39"/>
        <a:stretch/>
      </xdr:blipFill>
      <xdr:spPr>
        <a:xfrm>
          <a:off x="922020" y="3971925"/>
          <a:ext cx="1265080" cy="554170"/>
        </a:xfrm>
        <a:prstGeom prst="rect">
          <a:avLst/>
        </a:prstGeom>
      </xdr:spPr>
    </xdr:pic>
    <xdr:clientData/>
  </xdr:twoCellAnchor>
  <xdr:twoCellAnchor editAs="oneCell">
    <xdr:from>
      <xdr:col>0</xdr:col>
      <xdr:colOff>399778</xdr:colOff>
      <xdr:row>25</xdr:row>
      <xdr:rowOff>56062</xdr:rowOff>
    </xdr:from>
    <xdr:to>
      <xdr:col>0</xdr:col>
      <xdr:colOff>1655663</xdr:colOff>
      <xdr:row>25</xdr:row>
      <xdr:rowOff>780151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FD6D4B16-DECE-440B-A553-0013A97B4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228" y="14248312"/>
          <a:ext cx="1267315" cy="724089"/>
        </a:xfrm>
        <a:prstGeom prst="rect">
          <a:avLst/>
        </a:prstGeom>
      </xdr:spPr>
    </xdr:pic>
    <xdr:clientData/>
  </xdr:twoCellAnchor>
  <xdr:twoCellAnchor editAs="oneCell">
    <xdr:from>
      <xdr:col>0</xdr:col>
      <xdr:colOff>347889</xdr:colOff>
      <xdr:row>23</xdr:row>
      <xdr:rowOff>0</xdr:rowOff>
    </xdr:from>
    <xdr:to>
      <xdr:col>0</xdr:col>
      <xdr:colOff>1711325</xdr:colOff>
      <xdr:row>24</xdr:row>
      <xdr:rowOff>30843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1CA0BEE6-8CAC-4C66-9C1E-ED1C7F46F6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364"/>
        <a:stretch/>
      </xdr:blipFill>
      <xdr:spPr bwMode="auto">
        <a:xfrm>
          <a:off x="902244" y="19684366"/>
          <a:ext cx="1361531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17</xdr:row>
      <xdr:rowOff>38100</xdr:rowOff>
    </xdr:from>
    <xdr:to>
      <xdr:col>0</xdr:col>
      <xdr:colOff>1695450</xdr:colOff>
      <xdr:row>17</xdr:row>
      <xdr:rowOff>647700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225BD3A6-258D-4199-9BB3-B88032AC9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54"/>
        <a:stretch/>
      </xdr:blipFill>
      <xdr:spPr bwMode="auto">
        <a:xfrm>
          <a:off x="986790" y="12230100"/>
          <a:ext cx="126111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384629</xdr:colOff>
      <xdr:row>8</xdr:row>
      <xdr:rowOff>61685</xdr:rowOff>
    </xdr:from>
    <xdr:to>
      <xdr:col>0</xdr:col>
      <xdr:colOff>1643994</xdr:colOff>
      <xdr:row>8</xdr:row>
      <xdr:rowOff>597534</xdr:rowOff>
    </xdr:to>
    <xdr:pic>
      <xdr:nvPicPr>
        <xdr:cNvPr id="28" name="Billede 53">
          <a:extLst>
            <a:ext uri="{FF2B5EF4-FFF2-40B4-BE49-F238E27FC236}">
              <a16:creationId xmlns:a16="http://schemas.microsoft.com/office/drawing/2014/main" id="{4AE4C682-6305-46B9-985C-AD7FA2F6B5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2" b="7242"/>
        <a:stretch/>
      </xdr:blipFill>
      <xdr:spPr>
        <a:xfrm>
          <a:off x="384629" y="4071257"/>
          <a:ext cx="1259365" cy="535849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7</xdr:row>
      <xdr:rowOff>56242</xdr:rowOff>
    </xdr:from>
    <xdr:to>
      <xdr:col>0</xdr:col>
      <xdr:colOff>1628300</xdr:colOff>
      <xdr:row>7</xdr:row>
      <xdr:rowOff>659313</xdr:rowOff>
    </xdr:to>
    <xdr:pic>
      <xdr:nvPicPr>
        <xdr:cNvPr id="29" name="Billede 55">
          <a:extLst>
            <a:ext uri="{FF2B5EF4-FFF2-40B4-BE49-F238E27FC236}">
              <a16:creationId xmlns:a16="http://schemas.microsoft.com/office/drawing/2014/main" id="{FEB56C3B-2D3F-4033-B90C-5455846E8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97"/>
        <a:stretch/>
      </xdr:blipFill>
      <xdr:spPr>
        <a:xfrm>
          <a:off x="368300" y="3376385"/>
          <a:ext cx="1260000" cy="603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7</xdr:row>
      <xdr:rowOff>30947</xdr:rowOff>
    </xdr:from>
    <xdr:to>
      <xdr:col>1</xdr:col>
      <xdr:colOff>1736250</xdr:colOff>
      <xdr:row>7</xdr:row>
      <xdr:rowOff>668232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B8AEBB1D-3872-1070-37EE-EC2104320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77"/>
        <a:stretch/>
      </xdr:blipFill>
      <xdr:spPr>
        <a:xfrm>
          <a:off x="1914525" y="3240872"/>
          <a:ext cx="1260000" cy="637285"/>
        </a:xfrm>
        <a:prstGeom prst="rect">
          <a:avLst/>
        </a:prstGeom>
      </xdr:spPr>
    </xdr:pic>
    <xdr:clientData/>
  </xdr:twoCellAnchor>
  <xdr:twoCellAnchor editAs="oneCell">
    <xdr:from>
      <xdr:col>1</xdr:col>
      <xdr:colOff>493942</xdr:colOff>
      <xdr:row>24</xdr:row>
      <xdr:rowOff>69849</xdr:rowOff>
    </xdr:from>
    <xdr:to>
      <xdr:col>1</xdr:col>
      <xdr:colOff>1760111</xdr:colOff>
      <xdr:row>24</xdr:row>
      <xdr:rowOff>607467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554EA105-CC02-BE0F-234A-C8C030687600}"/>
            </a:ext>
            <a:ext uri="{147F2762-F138-4A5C-976F-8EAC2B608ADB}">
              <a16:predDERef xmlns:a16="http://schemas.microsoft.com/office/drawing/2014/main" pred="{B8AEBB1D-3872-1070-37EE-EC2104320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427"/>
        <a:stretch/>
      </xdr:blipFill>
      <xdr:spPr>
        <a:xfrm>
          <a:off x="1932217" y="13652499"/>
          <a:ext cx="1266169" cy="537618"/>
        </a:xfrm>
        <a:prstGeom prst="rect">
          <a:avLst/>
        </a:prstGeom>
      </xdr:spPr>
    </xdr:pic>
    <xdr:clientData/>
  </xdr:twoCellAnchor>
  <xdr:twoCellAnchor editAs="oneCell">
    <xdr:from>
      <xdr:col>1</xdr:col>
      <xdr:colOff>379642</xdr:colOff>
      <xdr:row>28</xdr:row>
      <xdr:rowOff>76200</xdr:rowOff>
    </xdr:from>
    <xdr:to>
      <xdr:col>1</xdr:col>
      <xdr:colOff>1636921</xdr:colOff>
      <xdr:row>28</xdr:row>
      <xdr:rowOff>641032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6EE8F6E-519D-00A5-8E15-8F13020360EE}"/>
            </a:ext>
            <a:ext uri="{147F2762-F138-4A5C-976F-8EAC2B608ADB}">
              <a16:predDERef xmlns:a16="http://schemas.microsoft.com/office/drawing/2014/main" pred="{554EA105-CC02-BE0F-234A-C8C0306876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048" b="5565"/>
        <a:stretch/>
      </xdr:blipFill>
      <xdr:spPr>
        <a:xfrm>
          <a:off x="1817917" y="16202025"/>
          <a:ext cx="1257279" cy="564832"/>
        </a:xfrm>
        <a:prstGeom prst="rect">
          <a:avLst/>
        </a:prstGeom>
      </xdr:spPr>
    </xdr:pic>
    <xdr:clientData/>
  </xdr:twoCellAnchor>
  <xdr:twoCellAnchor editAs="oneCell">
    <xdr:from>
      <xdr:col>1</xdr:col>
      <xdr:colOff>474892</xdr:colOff>
      <xdr:row>21</xdr:row>
      <xdr:rowOff>22221</xdr:rowOff>
    </xdr:from>
    <xdr:to>
      <xdr:col>1</xdr:col>
      <xdr:colOff>1732171</xdr:colOff>
      <xdr:row>21</xdr:row>
      <xdr:rowOff>960564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23588EC7-251E-8047-6067-ECA1417646F1}"/>
            </a:ext>
            <a:ext uri="{147F2762-F138-4A5C-976F-8EAC2B608ADB}">
              <a16:predDERef xmlns:a16="http://schemas.microsoft.com/office/drawing/2014/main" pred="{86EE8F6E-519D-00A5-8E15-8F130203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167" y="11242671"/>
          <a:ext cx="1257279" cy="938343"/>
        </a:xfrm>
        <a:prstGeom prst="rect">
          <a:avLst/>
        </a:prstGeom>
      </xdr:spPr>
    </xdr:pic>
    <xdr:clientData/>
  </xdr:twoCellAnchor>
  <xdr:twoCellAnchor editAs="oneCell">
    <xdr:from>
      <xdr:col>1</xdr:col>
      <xdr:colOff>474892</xdr:colOff>
      <xdr:row>30</xdr:row>
      <xdr:rowOff>60323</xdr:rowOff>
    </xdr:from>
    <xdr:to>
      <xdr:col>1</xdr:col>
      <xdr:colOff>1751221</xdr:colOff>
      <xdr:row>30</xdr:row>
      <xdr:rowOff>991682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779E5BAD-4354-7F69-3A5D-AF875AE77915}"/>
            </a:ext>
            <a:ext uri="{147F2762-F138-4A5C-976F-8EAC2B608ADB}">
              <a16:predDERef xmlns:a16="http://schemas.microsoft.com/office/drawing/2014/main" pred="{23588EC7-251E-8047-6067-ECA141764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577773">
          <a:off x="1913167" y="17500598"/>
          <a:ext cx="1276329" cy="931359"/>
        </a:xfrm>
        <a:prstGeom prst="rect">
          <a:avLst/>
        </a:prstGeom>
      </xdr:spPr>
    </xdr:pic>
    <xdr:clientData/>
  </xdr:twoCellAnchor>
  <xdr:twoCellAnchor editAs="oneCell">
    <xdr:from>
      <xdr:col>1</xdr:col>
      <xdr:colOff>493942</xdr:colOff>
      <xdr:row>40</xdr:row>
      <xdr:rowOff>47627</xdr:rowOff>
    </xdr:from>
    <xdr:to>
      <xdr:col>1</xdr:col>
      <xdr:colOff>1760111</xdr:colOff>
      <xdr:row>40</xdr:row>
      <xdr:rowOff>561168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164D2E99-E03A-809E-8E84-DE7DD97FAEDE}"/>
            </a:ext>
            <a:ext uri="{147F2762-F138-4A5C-976F-8EAC2B608ADB}">
              <a16:predDERef xmlns:a16="http://schemas.microsoft.com/office/drawing/2014/main" pred="{779E5BAD-4354-7F69-3A5D-AF875AE779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65" b="6372"/>
        <a:stretch/>
      </xdr:blipFill>
      <xdr:spPr>
        <a:xfrm>
          <a:off x="1932217" y="25298402"/>
          <a:ext cx="1266169" cy="513541"/>
        </a:xfrm>
        <a:prstGeom prst="rect">
          <a:avLst/>
        </a:prstGeom>
      </xdr:spPr>
    </xdr:pic>
    <xdr:clientData/>
  </xdr:twoCellAnchor>
  <xdr:twoCellAnchor editAs="oneCell">
    <xdr:from>
      <xdr:col>1</xdr:col>
      <xdr:colOff>427268</xdr:colOff>
      <xdr:row>37</xdr:row>
      <xdr:rowOff>25401</xdr:rowOff>
    </xdr:from>
    <xdr:to>
      <xdr:col>1</xdr:col>
      <xdr:colOff>1703597</xdr:colOff>
      <xdr:row>37</xdr:row>
      <xdr:rowOff>916417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EEAAB9EE-9ADF-2D7B-9781-7AEBAF4D0936}"/>
            </a:ext>
            <a:ext uri="{147F2762-F138-4A5C-976F-8EAC2B608ADB}">
              <a16:predDERef xmlns:a16="http://schemas.microsoft.com/office/drawing/2014/main" pred="{164D2E99-E03A-809E-8E84-DE7DD97FAE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421"/>
        <a:stretch/>
      </xdr:blipFill>
      <xdr:spPr>
        <a:xfrm>
          <a:off x="1865543" y="22466301"/>
          <a:ext cx="1276329" cy="891016"/>
        </a:xfrm>
        <a:prstGeom prst="rect">
          <a:avLst/>
        </a:prstGeom>
      </xdr:spPr>
    </xdr:pic>
    <xdr:clientData/>
  </xdr:twoCellAnchor>
  <xdr:twoCellAnchor editAs="oneCell">
    <xdr:from>
      <xdr:col>1</xdr:col>
      <xdr:colOff>541568</xdr:colOff>
      <xdr:row>36</xdr:row>
      <xdr:rowOff>38101</xdr:rowOff>
    </xdr:from>
    <xdr:to>
      <xdr:col>1</xdr:col>
      <xdr:colOff>1745347</xdr:colOff>
      <xdr:row>36</xdr:row>
      <xdr:rowOff>687352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31EF90DE-9BE3-E616-1E3A-2E293A6A3ED6}"/>
            </a:ext>
            <a:ext uri="{147F2762-F138-4A5C-976F-8EAC2B608ADB}">
              <a16:predDERef xmlns:a16="http://schemas.microsoft.com/office/drawing/2014/main" pred="{EEAAB9EE-9ADF-2D7B-9781-7AEBAF4D09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34" b="6351"/>
        <a:stretch/>
      </xdr:blipFill>
      <xdr:spPr>
        <a:xfrm>
          <a:off x="1979843" y="21764626"/>
          <a:ext cx="1203779" cy="649251"/>
        </a:xfrm>
        <a:prstGeom prst="rect">
          <a:avLst/>
        </a:prstGeom>
      </xdr:spPr>
    </xdr:pic>
    <xdr:clientData/>
  </xdr:twoCellAnchor>
  <xdr:twoCellAnchor editAs="oneCell">
    <xdr:from>
      <xdr:col>1</xdr:col>
      <xdr:colOff>493942</xdr:colOff>
      <xdr:row>35</xdr:row>
      <xdr:rowOff>60324</xdr:rowOff>
    </xdr:from>
    <xdr:to>
      <xdr:col>1</xdr:col>
      <xdr:colOff>1774081</xdr:colOff>
      <xdr:row>35</xdr:row>
      <xdr:rowOff>590393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3679E902-8207-4F28-43FC-F4E4766BFBCF}"/>
            </a:ext>
            <a:ext uri="{147F2762-F138-4A5C-976F-8EAC2B608ADB}">
              <a16:predDERef xmlns:a16="http://schemas.microsoft.com/office/drawing/2014/main" pred="{31EF90DE-9BE3-E616-1E3A-2E293A6A3E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714" b="6176"/>
        <a:stretch/>
      </xdr:blipFill>
      <xdr:spPr>
        <a:xfrm>
          <a:off x="1932217" y="21129624"/>
          <a:ext cx="1280139" cy="530069"/>
        </a:xfrm>
        <a:prstGeom prst="rect">
          <a:avLst/>
        </a:prstGeom>
      </xdr:spPr>
    </xdr:pic>
    <xdr:clientData/>
  </xdr:twoCellAnchor>
  <xdr:twoCellAnchor editAs="oneCell">
    <xdr:from>
      <xdr:col>1</xdr:col>
      <xdr:colOff>474892</xdr:colOff>
      <xdr:row>34</xdr:row>
      <xdr:rowOff>50799</xdr:rowOff>
    </xdr:from>
    <xdr:to>
      <xdr:col>1</xdr:col>
      <xdr:colOff>1751221</xdr:colOff>
      <xdr:row>34</xdr:row>
      <xdr:rowOff>562069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42ADA719-B395-3A96-CAFA-96EA2DF89065}"/>
            </a:ext>
            <a:ext uri="{147F2762-F138-4A5C-976F-8EAC2B608ADB}">
              <a16:predDERef xmlns:a16="http://schemas.microsoft.com/office/drawing/2014/main" pred="{3679E902-8207-4F28-43FC-F4E4766BF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66" b="6848"/>
        <a:stretch/>
      </xdr:blipFill>
      <xdr:spPr>
        <a:xfrm>
          <a:off x="1913167" y="20500974"/>
          <a:ext cx="1276329" cy="511270"/>
        </a:xfrm>
        <a:prstGeom prst="rect">
          <a:avLst/>
        </a:prstGeom>
      </xdr:spPr>
    </xdr:pic>
    <xdr:clientData/>
  </xdr:twoCellAnchor>
  <xdr:twoCellAnchor editAs="oneCell">
    <xdr:from>
      <xdr:col>1</xdr:col>
      <xdr:colOff>522516</xdr:colOff>
      <xdr:row>32</xdr:row>
      <xdr:rowOff>12698</xdr:rowOff>
    </xdr:from>
    <xdr:to>
      <xdr:col>1</xdr:col>
      <xdr:colOff>1802655</xdr:colOff>
      <xdr:row>32</xdr:row>
      <xdr:rowOff>564600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9DF492AD-7B66-8CD0-2298-ECB3C3F149AB}"/>
            </a:ext>
            <a:ext uri="{147F2762-F138-4A5C-976F-8EAC2B608ADB}">
              <a16:predDERef xmlns:a16="http://schemas.microsoft.com/office/drawing/2014/main" pred="{42ADA719-B395-3A96-CAFA-96EA2DF890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53" b="16226"/>
        <a:stretch/>
      </xdr:blipFill>
      <xdr:spPr>
        <a:xfrm>
          <a:off x="1960791" y="19176998"/>
          <a:ext cx="1280139" cy="551902"/>
        </a:xfrm>
        <a:prstGeom prst="rect">
          <a:avLst/>
        </a:prstGeom>
      </xdr:spPr>
    </xdr:pic>
    <xdr:clientData/>
  </xdr:twoCellAnchor>
  <xdr:twoCellAnchor editAs="oneCell">
    <xdr:from>
      <xdr:col>1</xdr:col>
      <xdr:colOff>512992</xdr:colOff>
      <xdr:row>31</xdr:row>
      <xdr:rowOff>25401</xdr:rowOff>
    </xdr:from>
    <xdr:to>
      <xdr:col>1</xdr:col>
      <xdr:colOff>1793131</xdr:colOff>
      <xdr:row>31</xdr:row>
      <xdr:rowOff>610169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F3AB5D95-0FF0-9746-69D0-7E3859C2A38A}"/>
            </a:ext>
            <a:ext uri="{147F2762-F138-4A5C-976F-8EAC2B608ADB}">
              <a16:predDERef xmlns:a16="http://schemas.microsoft.com/office/drawing/2014/main" pred="{9DF492AD-7B66-8CD0-2298-ECB3C3F14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74"/>
        <a:stretch/>
      </xdr:blipFill>
      <xdr:spPr>
        <a:xfrm>
          <a:off x="1951267" y="18465801"/>
          <a:ext cx="1280139" cy="584768"/>
        </a:xfrm>
        <a:prstGeom prst="rect">
          <a:avLst/>
        </a:prstGeom>
      </xdr:spPr>
    </xdr:pic>
    <xdr:clientData/>
  </xdr:twoCellAnchor>
  <xdr:twoCellAnchor editAs="oneCell">
    <xdr:from>
      <xdr:col>1</xdr:col>
      <xdr:colOff>474892</xdr:colOff>
      <xdr:row>29</xdr:row>
      <xdr:rowOff>6350</xdr:rowOff>
    </xdr:from>
    <xdr:to>
      <xdr:col>1</xdr:col>
      <xdr:colOff>1751221</xdr:colOff>
      <xdr:row>29</xdr:row>
      <xdr:rowOff>593545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766BDB8A-7430-D36E-198D-08D692B43B5B}"/>
            </a:ext>
            <a:ext uri="{147F2762-F138-4A5C-976F-8EAC2B608ADB}">
              <a16:predDERef xmlns:a16="http://schemas.microsoft.com/office/drawing/2014/main" pred="{F3AB5D95-0FF0-9746-69D0-7E3859C2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3"/>
        <a:stretch/>
      </xdr:blipFill>
      <xdr:spPr>
        <a:xfrm>
          <a:off x="1913167" y="16827500"/>
          <a:ext cx="1276329" cy="587195"/>
        </a:xfrm>
        <a:prstGeom prst="rect">
          <a:avLst/>
        </a:prstGeom>
      </xdr:spPr>
    </xdr:pic>
    <xdr:clientData/>
  </xdr:twoCellAnchor>
  <xdr:twoCellAnchor editAs="oneCell">
    <xdr:from>
      <xdr:col>1</xdr:col>
      <xdr:colOff>370117</xdr:colOff>
      <xdr:row>27</xdr:row>
      <xdr:rowOff>6350</xdr:rowOff>
    </xdr:from>
    <xdr:to>
      <xdr:col>1</xdr:col>
      <xdr:colOff>1650256</xdr:colOff>
      <xdr:row>27</xdr:row>
      <xdr:rowOff>592280</xdr:rowOff>
    </xdr:to>
    <xdr:pic>
      <xdr:nvPicPr>
        <xdr:cNvPr id="34" name="Billede 33">
          <a:extLst>
            <a:ext uri="{FF2B5EF4-FFF2-40B4-BE49-F238E27FC236}">
              <a16:creationId xmlns:a16="http://schemas.microsoft.com/office/drawing/2014/main" id="{FAF081C5-B54E-F534-9662-5AADCD7887B7}"/>
            </a:ext>
            <a:ext uri="{147F2762-F138-4A5C-976F-8EAC2B608ADB}">
              <a16:predDERef xmlns:a16="http://schemas.microsoft.com/office/drawing/2014/main" pred="{766BDB8A-7430-D36E-198D-08D692B43B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3"/>
        <a:stretch/>
      </xdr:blipFill>
      <xdr:spPr>
        <a:xfrm>
          <a:off x="1808392" y="15532100"/>
          <a:ext cx="1280139" cy="585930"/>
        </a:xfrm>
        <a:prstGeom prst="rect">
          <a:avLst/>
        </a:prstGeom>
      </xdr:spPr>
    </xdr:pic>
    <xdr:clientData/>
  </xdr:twoCellAnchor>
  <xdr:twoCellAnchor editAs="oneCell">
    <xdr:from>
      <xdr:col>1</xdr:col>
      <xdr:colOff>436792</xdr:colOff>
      <xdr:row>26</xdr:row>
      <xdr:rowOff>25400</xdr:rowOff>
    </xdr:from>
    <xdr:to>
      <xdr:col>1</xdr:col>
      <xdr:colOff>1694071</xdr:colOff>
      <xdr:row>26</xdr:row>
      <xdr:rowOff>631647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0BB0E248-E448-6F7A-177A-91B694BE7CE8}"/>
            </a:ext>
            <a:ext uri="{147F2762-F138-4A5C-976F-8EAC2B608ADB}">
              <a16:predDERef xmlns:a16="http://schemas.microsoft.com/office/drawing/2014/main" pred="{FAF081C5-B54E-F534-9662-5AADCD7887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97"/>
        <a:stretch/>
      </xdr:blipFill>
      <xdr:spPr>
        <a:xfrm>
          <a:off x="1875067" y="14865350"/>
          <a:ext cx="1257279" cy="606247"/>
        </a:xfrm>
        <a:prstGeom prst="rect">
          <a:avLst/>
        </a:prstGeom>
      </xdr:spPr>
    </xdr:pic>
    <xdr:clientData/>
  </xdr:twoCellAnchor>
  <xdr:twoCellAnchor editAs="oneCell">
    <xdr:from>
      <xdr:col>1</xdr:col>
      <xdr:colOff>474892</xdr:colOff>
      <xdr:row>25</xdr:row>
      <xdr:rowOff>38100</xdr:rowOff>
    </xdr:from>
    <xdr:to>
      <xdr:col>1</xdr:col>
      <xdr:colOff>1751221</xdr:colOff>
      <xdr:row>25</xdr:row>
      <xdr:rowOff>574495</xdr:rowOff>
    </xdr:to>
    <xdr:pic>
      <xdr:nvPicPr>
        <xdr:cNvPr id="38" name="Billede 37">
          <a:extLst>
            <a:ext uri="{FF2B5EF4-FFF2-40B4-BE49-F238E27FC236}">
              <a16:creationId xmlns:a16="http://schemas.microsoft.com/office/drawing/2014/main" id="{E2E8B669-0A32-348E-44E5-5B9905224B6C}"/>
            </a:ext>
            <a:ext uri="{147F2762-F138-4A5C-976F-8EAC2B608ADB}">
              <a16:predDERef xmlns:a16="http://schemas.microsoft.com/office/drawing/2014/main" pred="{0BB0E248-E448-6F7A-177A-91B694BE7C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355"/>
        <a:stretch/>
      </xdr:blipFill>
      <xdr:spPr>
        <a:xfrm>
          <a:off x="1913167" y="14297025"/>
          <a:ext cx="1276329" cy="536395"/>
        </a:xfrm>
        <a:prstGeom prst="rect">
          <a:avLst/>
        </a:prstGeom>
      </xdr:spPr>
    </xdr:pic>
    <xdr:clientData/>
  </xdr:twoCellAnchor>
  <xdr:twoCellAnchor editAs="oneCell">
    <xdr:from>
      <xdr:col>1</xdr:col>
      <xdr:colOff>427267</xdr:colOff>
      <xdr:row>23</xdr:row>
      <xdr:rowOff>28575</xdr:rowOff>
    </xdr:from>
    <xdr:to>
      <xdr:col>1</xdr:col>
      <xdr:colOff>1703596</xdr:colOff>
      <xdr:row>23</xdr:row>
      <xdr:rowOff>607060</xdr:rowOff>
    </xdr:to>
    <xdr:pic>
      <xdr:nvPicPr>
        <xdr:cNvPr id="40" name="Billede 39">
          <a:extLst>
            <a:ext uri="{FF2B5EF4-FFF2-40B4-BE49-F238E27FC236}">
              <a16:creationId xmlns:a16="http://schemas.microsoft.com/office/drawing/2014/main" id="{048C490E-5051-2948-5B28-03C7B38F3ABC}"/>
            </a:ext>
            <a:ext uri="{147F2762-F138-4A5C-976F-8EAC2B608ADB}">
              <a16:predDERef xmlns:a16="http://schemas.microsoft.com/office/drawing/2014/main" pred="{E2E8B669-0A32-348E-44E5-5B9905224B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81" b="17323"/>
        <a:stretch/>
      </xdr:blipFill>
      <xdr:spPr>
        <a:xfrm>
          <a:off x="1865542" y="12963525"/>
          <a:ext cx="1276329" cy="578485"/>
        </a:xfrm>
        <a:prstGeom prst="rect">
          <a:avLst/>
        </a:prstGeom>
      </xdr:spPr>
    </xdr:pic>
    <xdr:clientData/>
  </xdr:twoCellAnchor>
  <xdr:twoCellAnchor editAs="oneCell">
    <xdr:from>
      <xdr:col>1</xdr:col>
      <xdr:colOff>484418</xdr:colOff>
      <xdr:row>9</xdr:row>
      <xdr:rowOff>44450</xdr:rowOff>
    </xdr:from>
    <xdr:to>
      <xdr:col>1</xdr:col>
      <xdr:colOff>1750587</xdr:colOff>
      <xdr:row>9</xdr:row>
      <xdr:rowOff>618308</xdr:rowOff>
    </xdr:to>
    <xdr:pic>
      <xdr:nvPicPr>
        <xdr:cNvPr id="42" name="Billede 41">
          <a:extLst>
            <a:ext uri="{FF2B5EF4-FFF2-40B4-BE49-F238E27FC236}">
              <a16:creationId xmlns:a16="http://schemas.microsoft.com/office/drawing/2014/main" id="{A5C3DB33-6D1C-2E21-A69F-C1A40E5B2D4F}"/>
            </a:ext>
            <a:ext uri="{147F2762-F138-4A5C-976F-8EAC2B608ADB}">
              <a16:predDERef xmlns:a16="http://schemas.microsoft.com/office/drawing/2014/main" pred="{048C490E-5051-2948-5B28-03C7B38F3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331"/>
        <a:stretch/>
      </xdr:blipFill>
      <xdr:spPr>
        <a:xfrm>
          <a:off x="1922693" y="4654550"/>
          <a:ext cx="1266169" cy="573858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15</xdr:row>
      <xdr:rowOff>25400</xdr:rowOff>
    </xdr:from>
    <xdr:to>
      <xdr:col>1</xdr:col>
      <xdr:colOff>1635285</xdr:colOff>
      <xdr:row>15</xdr:row>
      <xdr:rowOff>608782</xdr:rowOff>
    </xdr:to>
    <xdr:pic>
      <xdr:nvPicPr>
        <xdr:cNvPr id="44" name="Billede 43">
          <a:extLst>
            <a:ext uri="{FF2B5EF4-FFF2-40B4-BE49-F238E27FC236}">
              <a16:creationId xmlns:a16="http://schemas.microsoft.com/office/drawing/2014/main" id="{4AF1DC88-D742-FC2F-B12E-53BEE9C51C73}"/>
            </a:ext>
            <a:ext uri="{147F2762-F138-4A5C-976F-8EAC2B608ADB}">
              <a16:predDERef xmlns:a16="http://schemas.microsoft.com/office/drawing/2014/main" pred="{A5C3DB33-6D1C-2E21-A69F-C1A40E5B2D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22"/>
        <a:stretch/>
      </xdr:blipFill>
      <xdr:spPr>
        <a:xfrm>
          <a:off x="1806575" y="8693150"/>
          <a:ext cx="1266985" cy="583382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14</xdr:row>
      <xdr:rowOff>19050</xdr:rowOff>
    </xdr:from>
    <xdr:to>
      <xdr:col>1</xdr:col>
      <xdr:colOff>1669575</xdr:colOff>
      <xdr:row>14</xdr:row>
      <xdr:rowOff>630381</xdr:rowOff>
    </xdr:to>
    <xdr:pic>
      <xdr:nvPicPr>
        <xdr:cNvPr id="46" name="Billede 45">
          <a:extLst>
            <a:ext uri="{FF2B5EF4-FFF2-40B4-BE49-F238E27FC236}">
              <a16:creationId xmlns:a16="http://schemas.microsoft.com/office/drawing/2014/main" id="{13644904-719B-EB6A-CE4C-1F5D454BCCFB}"/>
            </a:ext>
            <a:ext uri="{147F2762-F138-4A5C-976F-8EAC2B608ADB}">
              <a16:predDERef xmlns:a16="http://schemas.microsoft.com/office/drawing/2014/main" pred="{4AF1DC88-D742-FC2F-B12E-53BEE9C51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89"/>
        <a:stretch/>
      </xdr:blipFill>
      <xdr:spPr>
        <a:xfrm>
          <a:off x="1847850" y="7981950"/>
          <a:ext cx="1260000" cy="61133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13</xdr:row>
      <xdr:rowOff>38100</xdr:rowOff>
    </xdr:from>
    <xdr:to>
      <xdr:col>1</xdr:col>
      <xdr:colOff>1688625</xdr:colOff>
      <xdr:row>13</xdr:row>
      <xdr:rowOff>668478</xdr:rowOff>
    </xdr:to>
    <xdr:pic>
      <xdr:nvPicPr>
        <xdr:cNvPr id="48" name="Billede 47">
          <a:extLst>
            <a:ext uri="{FF2B5EF4-FFF2-40B4-BE49-F238E27FC236}">
              <a16:creationId xmlns:a16="http://schemas.microsoft.com/office/drawing/2014/main" id="{6838FBA7-C529-C894-0414-2106F4E0DC08}"/>
            </a:ext>
            <a:ext uri="{147F2762-F138-4A5C-976F-8EAC2B608ADB}">
              <a16:predDERef xmlns:a16="http://schemas.microsoft.com/office/drawing/2014/main" pred="{13644904-719B-EB6A-CE4C-1F5D454BCC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272"/>
        <a:stretch/>
      </xdr:blipFill>
      <xdr:spPr>
        <a:xfrm>
          <a:off x="1866900" y="7296150"/>
          <a:ext cx="1260000" cy="630378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</xdr:colOff>
      <xdr:row>12</xdr:row>
      <xdr:rowOff>9525</xdr:rowOff>
    </xdr:from>
    <xdr:to>
      <xdr:col>1</xdr:col>
      <xdr:colOff>1684815</xdr:colOff>
      <xdr:row>12</xdr:row>
      <xdr:rowOff>730251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7236B6E6-A1C9-EF8B-FCC5-4BF54EEA7D2D}"/>
            </a:ext>
            <a:ext uri="{147F2762-F138-4A5C-976F-8EAC2B608ADB}">
              <a16:predDERef xmlns:a16="http://schemas.microsoft.com/office/drawing/2014/main" pred="{6838FBA7-C529-C894-0414-2106F4E0D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90" b="13291"/>
        <a:stretch/>
      </xdr:blipFill>
      <xdr:spPr>
        <a:xfrm>
          <a:off x="1863725" y="6505575"/>
          <a:ext cx="1259365" cy="720726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11</xdr:row>
      <xdr:rowOff>31749</xdr:rowOff>
    </xdr:from>
    <xdr:to>
      <xdr:col>1</xdr:col>
      <xdr:colOff>1694975</xdr:colOff>
      <xdr:row>11</xdr:row>
      <xdr:rowOff>603065</xdr:rowOff>
    </xdr:to>
    <xdr:pic>
      <xdr:nvPicPr>
        <xdr:cNvPr id="52" name="Billede 51">
          <a:extLst>
            <a:ext uri="{FF2B5EF4-FFF2-40B4-BE49-F238E27FC236}">
              <a16:creationId xmlns:a16="http://schemas.microsoft.com/office/drawing/2014/main" id="{CC6D2362-82FA-98D9-7BC4-C3D5234CF5F6}"/>
            </a:ext>
            <a:ext uri="{147F2762-F138-4A5C-976F-8EAC2B608ADB}">
              <a16:predDERef xmlns:a16="http://schemas.microsoft.com/office/drawing/2014/main" pred="{7236B6E6-A1C9-EF8B-FCC5-4BF54EEA7D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22"/>
        <a:stretch/>
      </xdr:blipFill>
      <xdr:spPr>
        <a:xfrm>
          <a:off x="1876425" y="5880099"/>
          <a:ext cx="1256825" cy="571316"/>
        </a:xfrm>
        <a:prstGeom prst="rect">
          <a:avLst/>
        </a:prstGeom>
      </xdr:spPr>
    </xdr:pic>
    <xdr:clientData/>
  </xdr:twoCellAnchor>
  <xdr:twoCellAnchor editAs="oneCell">
    <xdr:from>
      <xdr:col>1</xdr:col>
      <xdr:colOff>492125</xdr:colOff>
      <xdr:row>10</xdr:row>
      <xdr:rowOff>6350</xdr:rowOff>
    </xdr:from>
    <xdr:to>
      <xdr:col>1</xdr:col>
      <xdr:colOff>1751490</xdr:colOff>
      <xdr:row>10</xdr:row>
      <xdr:rowOff>543560</xdr:rowOff>
    </xdr:to>
    <xdr:pic>
      <xdr:nvPicPr>
        <xdr:cNvPr id="54" name="Billede 53">
          <a:extLst>
            <a:ext uri="{FF2B5EF4-FFF2-40B4-BE49-F238E27FC236}">
              <a16:creationId xmlns:a16="http://schemas.microsoft.com/office/drawing/2014/main" id="{162F3FCC-2F38-EDF3-D60F-0810F8C8FD53}"/>
            </a:ext>
            <a:ext uri="{147F2762-F138-4A5C-976F-8EAC2B608ADB}">
              <a16:predDERef xmlns:a16="http://schemas.microsoft.com/office/drawing/2014/main" pred="{CC6D2362-82FA-98D9-7BC4-C3D5234CF5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2" b="7242"/>
        <a:stretch/>
      </xdr:blipFill>
      <xdr:spPr>
        <a:xfrm>
          <a:off x="1930400" y="5292725"/>
          <a:ext cx="1259365" cy="537210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20</xdr:row>
      <xdr:rowOff>19050</xdr:rowOff>
    </xdr:from>
    <xdr:to>
      <xdr:col>1</xdr:col>
      <xdr:colOff>1724025</xdr:colOff>
      <xdr:row>20</xdr:row>
      <xdr:rowOff>619125</xdr:rowOff>
    </xdr:to>
    <xdr:pic>
      <xdr:nvPicPr>
        <xdr:cNvPr id="56" name="Billede 55">
          <a:extLst>
            <a:ext uri="{FF2B5EF4-FFF2-40B4-BE49-F238E27FC236}">
              <a16:creationId xmlns:a16="http://schemas.microsoft.com/office/drawing/2014/main" id="{26D402EC-441C-FA1A-9906-0361C1EE9E22}"/>
            </a:ext>
            <a:ext uri="{147F2762-F138-4A5C-976F-8EAC2B608ADB}">
              <a16:predDERef xmlns:a16="http://schemas.microsoft.com/office/drawing/2014/main" pred="{162F3FCC-2F38-EDF3-D60F-0810F8C8FD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97"/>
        <a:stretch/>
      </xdr:blipFill>
      <xdr:spPr>
        <a:xfrm>
          <a:off x="1885950" y="10601325"/>
          <a:ext cx="1276350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8</xdr:row>
      <xdr:rowOff>85725</xdr:rowOff>
    </xdr:from>
    <xdr:to>
      <xdr:col>1</xdr:col>
      <xdr:colOff>1742600</xdr:colOff>
      <xdr:row>8</xdr:row>
      <xdr:rowOff>636085</xdr:rowOff>
    </xdr:to>
    <xdr:pic>
      <xdr:nvPicPr>
        <xdr:cNvPr id="58" name="Billede 57">
          <a:extLst>
            <a:ext uri="{FF2B5EF4-FFF2-40B4-BE49-F238E27FC236}">
              <a16:creationId xmlns:a16="http://schemas.microsoft.com/office/drawing/2014/main" id="{FDD70156-9530-B65F-7899-58E74E6CC587}"/>
            </a:ext>
            <a:ext uri="{147F2762-F138-4A5C-976F-8EAC2B608ADB}">
              <a16:predDERef xmlns:a16="http://schemas.microsoft.com/office/drawing/2014/main" pred="{26D402EC-441C-FA1A-9906-0361C1EE9E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39"/>
        <a:stretch/>
      </xdr:blipFill>
      <xdr:spPr>
        <a:xfrm>
          <a:off x="1924050" y="4010025"/>
          <a:ext cx="1256825" cy="550360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</xdr:colOff>
      <xdr:row>6</xdr:row>
      <xdr:rowOff>25400</xdr:rowOff>
    </xdr:from>
    <xdr:to>
      <xdr:col>1</xdr:col>
      <xdr:colOff>1740060</xdr:colOff>
      <xdr:row>6</xdr:row>
      <xdr:rowOff>570684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905677F6-C329-5EB6-50F6-29B2FA237D64}"/>
            </a:ext>
            <a:ext uri="{147F2762-F138-4A5C-976F-8EAC2B608ADB}">
              <a16:predDERef xmlns:a16="http://schemas.microsoft.com/office/drawing/2014/main" pred="{FDD70156-9530-B65F-7899-58E74E6CC5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355"/>
        <a:stretch/>
      </xdr:blipFill>
      <xdr:spPr>
        <a:xfrm>
          <a:off x="1911350" y="2616200"/>
          <a:ext cx="1266985" cy="545284"/>
        </a:xfrm>
        <a:prstGeom prst="rect">
          <a:avLst/>
        </a:prstGeom>
      </xdr:spPr>
    </xdr:pic>
    <xdr:clientData/>
  </xdr:twoCellAnchor>
  <xdr:twoCellAnchor editAs="oneCell">
    <xdr:from>
      <xdr:col>1</xdr:col>
      <xdr:colOff>492125</xdr:colOff>
      <xdr:row>5</xdr:row>
      <xdr:rowOff>95251</xdr:rowOff>
    </xdr:from>
    <xdr:to>
      <xdr:col>1</xdr:col>
      <xdr:colOff>1759110</xdr:colOff>
      <xdr:row>5</xdr:row>
      <xdr:rowOff>561341</xdr:rowOff>
    </xdr:to>
    <xdr:pic>
      <xdr:nvPicPr>
        <xdr:cNvPr id="62" name="Billede 61">
          <a:extLst>
            <a:ext uri="{FF2B5EF4-FFF2-40B4-BE49-F238E27FC236}">
              <a16:creationId xmlns:a16="http://schemas.microsoft.com/office/drawing/2014/main" id="{5278FBD9-4162-3672-3AA2-5E9B7523FF2C}"/>
            </a:ext>
            <a:ext uri="{147F2762-F138-4A5C-976F-8EAC2B608ADB}">
              <a16:predDERef xmlns:a16="http://schemas.microsoft.com/office/drawing/2014/main" pred="{905677F6-C329-5EB6-50F6-29B2FA237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38" b="8249"/>
        <a:stretch/>
      </xdr:blipFill>
      <xdr:spPr>
        <a:xfrm>
          <a:off x="1930400" y="2019301"/>
          <a:ext cx="1266985" cy="466090"/>
        </a:xfrm>
        <a:prstGeom prst="rect">
          <a:avLst/>
        </a:prstGeom>
      </xdr:spPr>
    </xdr:pic>
    <xdr:clientData/>
  </xdr:twoCellAnchor>
  <xdr:twoCellAnchor editAs="oneCell">
    <xdr:from>
      <xdr:col>1</xdr:col>
      <xdr:colOff>521610</xdr:colOff>
      <xdr:row>38</xdr:row>
      <xdr:rowOff>97972</xdr:rowOff>
    </xdr:from>
    <xdr:to>
      <xdr:col>1</xdr:col>
      <xdr:colOff>1789379</xdr:colOff>
      <xdr:row>38</xdr:row>
      <xdr:rowOff>818251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318A49-8766-D655-DBA8-FA0DEFD59BEC}"/>
            </a:ext>
            <a:ext uri="{147F2762-F138-4A5C-976F-8EAC2B608ADB}">
              <a16:predDERef xmlns:a16="http://schemas.microsoft.com/office/drawing/2014/main" pred="{5278FBD9-4162-3672-3AA2-5E9B7523F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59885" y="23491372"/>
          <a:ext cx="1267769" cy="720279"/>
        </a:xfrm>
        <a:prstGeom prst="rect">
          <a:avLst/>
        </a:prstGeom>
      </xdr:spPr>
    </xdr:pic>
    <xdr:clientData/>
  </xdr:twoCellAnchor>
  <xdr:twoCellAnchor editAs="oneCell">
    <xdr:from>
      <xdr:col>1</xdr:col>
      <xdr:colOff>490314</xdr:colOff>
      <xdr:row>39</xdr:row>
      <xdr:rowOff>83004</xdr:rowOff>
    </xdr:from>
    <xdr:to>
      <xdr:col>1</xdr:col>
      <xdr:colOff>1736493</xdr:colOff>
      <xdr:row>39</xdr:row>
      <xdr:rowOff>809379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0DC457-39B9-BF2E-1FEA-EE87D1CF5860}"/>
            </a:ext>
            <a:ext uri="{147F2762-F138-4A5C-976F-8EAC2B608ADB}">
              <a16:predDERef xmlns:a16="http://schemas.microsoft.com/office/drawing/2014/main" pred="{E1318A49-8766-D655-DBA8-FA0DEFD59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28589" y="24428904"/>
          <a:ext cx="1246179" cy="726375"/>
        </a:xfrm>
        <a:prstGeom prst="rect">
          <a:avLst/>
        </a:prstGeom>
      </xdr:spPr>
    </xdr:pic>
    <xdr:clientData/>
  </xdr:twoCellAnchor>
  <xdr:twoCellAnchor editAs="oneCell">
    <xdr:from>
      <xdr:col>1</xdr:col>
      <xdr:colOff>454481</xdr:colOff>
      <xdr:row>33</xdr:row>
      <xdr:rowOff>34926</xdr:rowOff>
    </xdr:from>
    <xdr:to>
      <xdr:col>1</xdr:col>
      <xdr:colOff>1812021</xdr:colOff>
      <xdr:row>33</xdr:row>
      <xdr:rowOff>675641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582FCE2-3B37-E5A7-5FDE-F048E6D05762}"/>
            </a:ext>
            <a:ext uri="{147F2762-F138-4A5C-976F-8EAC2B608ADB}">
              <a16:predDERef xmlns:a16="http://schemas.microsoft.com/office/drawing/2014/main" pred="{520DC457-39B9-BF2E-1FEA-EE87D1CF58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364"/>
        <a:stretch/>
      </xdr:blipFill>
      <xdr:spPr bwMode="auto">
        <a:xfrm>
          <a:off x="1892756" y="19780251"/>
          <a:ext cx="1357540" cy="64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446317</xdr:colOff>
      <xdr:row>22</xdr:row>
      <xdr:rowOff>34925</xdr:rowOff>
    </xdr:from>
    <xdr:to>
      <xdr:col>1</xdr:col>
      <xdr:colOff>1703436</xdr:colOff>
      <xdr:row>22</xdr:row>
      <xdr:rowOff>644525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29568B6F-9E7E-9E03-210A-5AE6EAE18141}"/>
            </a:ext>
            <a:ext uri="{147F2762-F138-4A5C-976F-8EAC2B608ADB}">
              <a16:predDERef xmlns:a16="http://schemas.microsoft.com/office/drawing/2014/main" pred="{5582FCE2-3B37-E5A7-5FDE-F048E6D057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54"/>
        <a:stretch/>
      </xdr:blipFill>
      <xdr:spPr bwMode="auto">
        <a:xfrm>
          <a:off x="1884592" y="12284075"/>
          <a:ext cx="125711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977B-51FF-4FC8-80EF-8F995014FCD8}">
  <sheetPr>
    <pageSetUpPr fitToPage="1"/>
  </sheetPr>
  <dimension ref="A1:AI63"/>
  <sheetViews>
    <sheetView zoomScale="60" zoomScaleNormal="60" zoomScaleSheetLayoutView="100" workbookViewId="0">
      <selection activeCell="O42" sqref="O42"/>
    </sheetView>
  </sheetViews>
  <sheetFormatPr defaultColWidth="9.140625" defaultRowHeight="12" x14ac:dyDescent="0.2"/>
  <cols>
    <col min="1" max="2" width="32.85546875" style="1" customWidth="1"/>
    <col min="3" max="3" width="15.140625" style="1" customWidth="1"/>
    <col min="4" max="4" width="15" style="1" customWidth="1"/>
    <col min="5" max="5" width="18.140625" style="1" customWidth="1"/>
    <col min="6" max="7" width="8.85546875" style="1" customWidth="1"/>
    <col min="8" max="8" width="9.5703125" style="1" customWidth="1"/>
    <col min="9" max="17" width="12.5703125" style="1" customWidth="1"/>
    <col min="18" max="18" width="14.42578125" style="1" customWidth="1"/>
    <col min="19" max="19" width="12.5703125" style="1" customWidth="1"/>
    <col min="20" max="20" width="14.140625" style="1" customWidth="1"/>
    <col min="21" max="21" width="13.140625" style="1" customWidth="1"/>
    <col min="22" max="23" width="13.5703125" style="1" customWidth="1"/>
    <col min="24" max="24" width="13.85546875" style="1" customWidth="1"/>
    <col min="25" max="25" width="14.5703125" style="1" customWidth="1"/>
    <col min="26" max="26" width="14.85546875" style="1" customWidth="1"/>
    <col min="27" max="35" width="12.5703125" style="1" customWidth="1"/>
    <col min="36" max="16384" width="9.140625" style="1"/>
  </cols>
  <sheetData>
    <row r="1" spans="1:35" ht="43.5" customHeight="1" thickBot="1" x14ac:dyDescent="0.25">
      <c r="A1" s="272" t="s">
        <v>0</v>
      </c>
      <c r="B1" s="273"/>
      <c r="C1" s="273"/>
      <c r="D1" s="273"/>
      <c r="E1" s="273"/>
      <c r="F1" s="273"/>
      <c r="G1" s="273"/>
      <c r="H1" s="273"/>
      <c r="I1" s="274" t="s">
        <v>1</v>
      </c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5"/>
    </row>
    <row r="2" spans="1:35" ht="24.75" customHeight="1" thickBot="1" x14ac:dyDescent="0.25">
      <c r="A2" s="276" t="s">
        <v>2</v>
      </c>
      <c r="B2" s="277"/>
      <c r="C2" s="278"/>
      <c r="D2" s="278"/>
      <c r="E2" s="278"/>
      <c r="F2" s="278"/>
      <c r="G2" s="278"/>
      <c r="H2" s="278"/>
      <c r="I2" s="281" t="s">
        <v>3</v>
      </c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3"/>
    </row>
    <row r="3" spans="1:35" ht="24.75" customHeight="1" thickBot="1" x14ac:dyDescent="0.25">
      <c r="A3" s="279"/>
      <c r="B3" s="280"/>
      <c r="C3" s="280"/>
      <c r="D3" s="280"/>
      <c r="E3" s="280"/>
      <c r="F3" s="280"/>
      <c r="G3" s="280"/>
      <c r="H3" s="280"/>
      <c r="I3" s="281" t="s">
        <v>4</v>
      </c>
      <c r="J3" s="282"/>
      <c r="K3" s="282"/>
      <c r="L3" s="282"/>
      <c r="M3" s="282"/>
      <c r="N3" s="282"/>
      <c r="O3" s="282"/>
      <c r="P3" s="282"/>
      <c r="Q3" s="282"/>
      <c r="R3" s="281" t="s">
        <v>5</v>
      </c>
      <c r="S3" s="282"/>
      <c r="T3" s="282"/>
      <c r="U3" s="282"/>
      <c r="V3" s="282"/>
      <c r="W3" s="282"/>
      <c r="X3" s="282"/>
      <c r="Y3" s="282"/>
      <c r="Z3" s="284"/>
      <c r="AA3" s="282" t="s">
        <v>6</v>
      </c>
      <c r="AB3" s="282"/>
      <c r="AC3" s="282"/>
      <c r="AD3" s="282"/>
      <c r="AE3" s="282"/>
      <c r="AF3" s="282"/>
      <c r="AG3" s="282"/>
      <c r="AH3" s="282"/>
      <c r="AI3" s="283"/>
    </row>
    <row r="4" spans="1:35" ht="29.25" customHeight="1" x14ac:dyDescent="0.2">
      <c r="A4" s="299" t="s">
        <v>0</v>
      </c>
      <c r="B4" s="301" t="s">
        <v>7</v>
      </c>
      <c r="C4" s="303" t="s">
        <v>8</v>
      </c>
      <c r="D4" s="303" t="s">
        <v>9</v>
      </c>
      <c r="E4" s="303" t="s">
        <v>10</v>
      </c>
      <c r="F4" s="303" t="s">
        <v>11</v>
      </c>
      <c r="G4" s="303" t="s">
        <v>12</v>
      </c>
      <c r="H4" s="285" t="s">
        <v>13</v>
      </c>
      <c r="I4" s="22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21" t="s">
        <v>21</v>
      </c>
      <c r="Q4" s="21" t="s">
        <v>22</v>
      </c>
      <c r="R4" s="34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35" t="s">
        <v>21</v>
      </c>
      <c r="Z4" s="49" t="s">
        <v>22</v>
      </c>
      <c r="AA4" s="48" t="s">
        <v>14</v>
      </c>
      <c r="AB4" s="21" t="s">
        <v>23</v>
      </c>
      <c r="AC4" s="21" t="s">
        <v>16</v>
      </c>
      <c r="AD4" s="21" t="s">
        <v>17</v>
      </c>
      <c r="AE4" s="21" t="s">
        <v>18</v>
      </c>
      <c r="AF4" s="21" t="s">
        <v>19</v>
      </c>
      <c r="AG4" s="21" t="s">
        <v>20</v>
      </c>
      <c r="AH4" s="21" t="s">
        <v>21</v>
      </c>
      <c r="AI4" s="36" t="s">
        <v>22</v>
      </c>
    </row>
    <row r="5" spans="1:35" ht="29.25" customHeight="1" x14ac:dyDescent="0.2">
      <c r="A5" s="300"/>
      <c r="B5" s="302"/>
      <c r="C5" s="304"/>
      <c r="D5" s="304"/>
      <c r="E5" s="304"/>
      <c r="F5" s="304"/>
      <c r="G5" s="304"/>
      <c r="H5" s="286"/>
      <c r="I5" s="287"/>
      <c r="J5" s="288"/>
      <c r="K5" s="288"/>
      <c r="L5" s="288"/>
      <c r="M5" s="288"/>
      <c r="N5" s="288"/>
      <c r="O5" s="288"/>
      <c r="P5" s="288"/>
      <c r="Q5" s="289"/>
      <c r="R5" s="43" t="s">
        <v>24</v>
      </c>
      <c r="S5" s="44" t="s">
        <v>25</v>
      </c>
      <c r="T5" s="44" t="s">
        <v>26</v>
      </c>
      <c r="U5" s="44" t="s">
        <v>27</v>
      </c>
      <c r="V5" s="44" t="s">
        <v>28</v>
      </c>
      <c r="W5" s="44" t="s">
        <v>29</v>
      </c>
      <c r="X5" s="44" t="s">
        <v>30</v>
      </c>
      <c r="Y5" s="44" t="s">
        <v>31</v>
      </c>
      <c r="Z5" s="45" t="s">
        <v>32</v>
      </c>
      <c r="AA5" s="287" t="s">
        <v>33</v>
      </c>
      <c r="AB5" s="290"/>
      <c r="AC5" s="290"/>
      <c r="AD5" s="290"/>
      <c r="AE5" s="290"/>
      <c r="AF5" s="290"/>
      <c r="AG5" s="290"/>
      <c r="AH5" s="290"/>
      <c r="AI5" s="291"/>
    </row>
    <row r="6" spans="1:35" ht="56.25" customHeight="1" x14ac:dyDescent="0.2">
      <c r="A6" s="138"/>
      <c r="B6" s="56" t="s">
        <v>34</v>
      </c>
      <c r="C6" s="56">
        <v>131</v>
      </c>
      <c r="D6" s="60" t="s">
        <v>35</v>
      </c>
      <c r="E6" s="56">
        <v>111</v>
      </c>
      <c r="F6" s="56">
        <v>715</v>
      </c>
      <c r="G6" s="194"/>
      <c r="H6" s="61">
        <v>28</v>
      </c>
      <c r="I6" s="62">
        <f>+'FRIDA data'!E51/'FRIDA data'!E44</f>
        <v>2.4572247023809517</v>
      </c>
      <c r="J6" s="63">
        <f>+'FRIDA data'!F51/'FRIDA data'!F44</f>
        <v>1.5356111111111115</v>
      </c>
      <c r="K6" s="63">
        <f>+'FRIDA data'!G51/'FRIDA data'!G44</f>
        <v>1.3358216237314622</v>
      </c>
      <c r="L6" s="63">
        <f>+'FRIDA data'!H51/'FRIDA data'!H44</f>
        <v>1.9412822420634954</v>
      </c>
      <c r="M6" s="63">
        <f>+'FRIDA data'!I51/'FRIDA data'!I44</f>
        <v>1.3259342650103512</v>
      </c>
      <c r="N6" s="63">
        <f>+'FRIDA data'!J51/'FRIDA data'!J44</f>
        <v>1.8647720673635313</v>
      </c>
      <c r="O6" s="63">
        <f>+'FRIDA data'!K51/'FRIDA data'!K44</f>
        <v>1.8283857142857141</v>
      </c>
      <c r="P6" s="63">
        <f>+'FRIDA data'!L51/'FRIDA data'!L44</f>
        <v>1.9683080808080835</v>
      </c>
      <c r="Q6" s="64">
        <f>+'FRIDA data'!M51/'FRIDA data'!M44</f>
        <v>1.2368973214285712</v>
      </c>
      <c r="R6" s="65">
        <f>+'FRIDA data'!E51</f>
        <v>39.315595238095227</v>
      </c>
      <c r="S6" s="66">
        <f>+'FRIDA data'!F51</f>
        <v>46.068333333333342</v>
      </c>
      <c r="T6" s="66">
        <f>+'FRIDA data'!G51</f>
        <v>81.485119047619193</v>
      </c>
      <c r="U6" s="66">
        <f>+'FRIDA data'!H51</f>
        <v>93.181547619047777</v>
      </c>
      <c r="V6" s="66">
        <f>+'FRIDA data'!I51</f>
        <v>30.496488095238078</v>
      </c>
      <c r="W6" s="66">
        <f>+'FRIDA data'!J51</f>
        <v>76.455654761904782</v>
      </c>
      <c r="X6" s="66">
        <f>+'FRIDA data'!K51</f>
        <v>45.709642857142853</v>
      </c>
      <c r="Y6" s="66">
        <f>+'FRIDA data'!L51</f>
        <v>12.990833333333351</v>
      </c>
      <c r="Z6" s="67">
        <f>+'FRIDA data'!M51</f>
        <v>49.475892857142853</v>
      </c>
      <c r="AA6" s="68">
        <f>+'FRIDA data'!Q7</f>
        <v>1100.8366666666664</v>
      </c>
      <c r="AB6" s="69">
        <f>+'FRIDA data'!F7</f>
        <v>1289.9133333333336</v>
      </c>
      <c r="AC6" s="69">
        <f>+'FRIDA data'!G7</f>
        <v>2281.5833333333376</v>
      </c>
      <c r="AD6" s="70">
        <f>+'FRIDA data'!H7</f>
        <v>2609.0833333333376</v>
      </c>
      <c r="AE6" s="70">
        <f>+'FRIDA data'!I7+'FRIDA data'!J7</f>
        <v>853.90166666666619</v>
      </c>
      <c r="AF6" s="70">
        <f>+'FRIDA data'!K7+'FRIDA data'!L7</f>
        <v>2140.7583333333341</v>
      </c>
      <c r="AG6" s="70">
        <f>+'FRIDA data'!M7</f>
        <v>1279.8699999999999</v>
      </c>
      <c r="AH6" s="70">
        <f>+'FRIDA data'!N7</f>
        <v>363.74333333333379</v>
      </c>
      <c r="AI6" s="71">
        <f>+'FRIDA data'!O7</f>
        <v>1385.3249999999998</v>
      </c>
    </row>
    <row r="7" spans="1:35" ht="54" customHeight="1" x14ac:dyDescent="0.2">
      <c r="A7" s="138"/>
      <c r="B7" s="56" t="s">
        <v>36</v>
      </c>
      <c r="C7" s="56">
        <v>128</v>
      </c>
      <c r="D7" s="56" t="s">
        <v>37</v>
      </c>
      <c r="E7" s="56">
        <v>102</v>
      </c>
      <c r="F7" s="56">
        <v>737</v>
      </c>
      <c r="G7" s="194"/>
      <c r="H7" s="61">
        <v>12</v>
      </c>
      <c r="I7" s="62">
        <f>+'FRIDA data'!E50/'FRIDA data'!E44</f>
        <v>2.0228571428571427</v>
      </c>
      <c r="J7" s="63">
        <f>+'FRIDA data'!F50/'FRIDA data'!F44</f>
        <v>1.4080000000000001</v>
      </c>
      <c r="K7" s="55">
        <f>+'FRIDA data'!G50/'FRIDA data'!G44</f>
        <v>1.0641686182669789</v>
      </c>
      <c r="L7" s="63">
        <f>+'FRIDA data'!H50/'FRIDA data'!H44</f>
        <v>1.6380952380952378</v>
      </c>
      <c r="M7" s="63">
        <f>+'FRIDA data'!I50/'FRIDA data'!I44</f>
        <v>1.2362732919254658</v>
      </c>
      <c r="N7" s="63">
        <f>+'FRIDA data'!J50/'FRIDA data'!J44</f>
        <v>1.5108013937282228</v>
      </c>
      <c r="O7" s="63">
        <f>+'FRIDA data'!K50/'FRIDA data'!K44</f>
        <v>1.4646857142857144</v>
      </c>
      <c r="P7" s="63">
        <f>+'FRIDA data'!L50/'FRIDA data'!L44</f>
        <v>1.426839826839827</v>
      </c>
      <c r="Q7" s="72">
        <f>+'FRIDA data'!M50/'FRIDA data'!M44</f>
        <v>1.1657142857142857</v>
      </c>
      <c r="R7" s="73">
        <f>+'FRIDA data'!E50</f>
        <v>32.365714285714283</v>
      </c>
      <c r="S7" s="66">
        <f>+'FRIDA data'!F50</f>
        <v>42.24</v>
      </c>
      <c r="T7" s="66">
        <f>+'FRIDA data'!G50</f>
        <v>64.914285714285711</v>
      </c>
      <c r="U7" s="66">
        <f>+'FRIDA data'!H50</f>
        <v>78.628571428571419</v>
      </c>
      <c r="V7" s="66">
        <f>+'FRIDA data'!I50</f>
        <v>28.434285714285714</v>
      </c>
      <c r="W7" s="66">
        <f>+'FRIDA data'!J50</f>
        <v>61.942857142857136</v>
      </c>
      <c r="X7" s="66">
        <f>+'FRIDA data'!K50</f>
        <v>36.617142857142859</v>
      </c>
      <c r="Y7" s="66">
        <f>+'FRIDA data'!L50</f>
        <v>9.4171428571428581</v>
      </c>
      <c r="Z7" s="74">
        <f>+'FRIDA data'!M50</f>
        <v>46.628571428571426</v>
      </c>
      <c r="AA7" s="75">
        <f>+'FRIDA data'!Q6</f>
        <v>906.24</v>
      </c>
      <c r="AB7" s="69">
        <f>+'FRIDA data'!F6</f>
        <v>1182.72</v>
      </c>
      <c r="AC7" s="69">
        <f>+'FRIDA data'!G6</f>
        <v>1817.6</v>
      </c>
      <c r="AD7" s="70">
        <f>+'FRIDA data'!H6</f>
        <v>2201.6</v>
      </c>
      <c r="AE7" s="70">
        <f>+'FRIDA data'!I6+'FRIDA data'!J6</f>
        <v>796.16</v>
      </c>
      <c r="AF7" s="70">
        <f>+'FRIDA data'!K6+'FRIDA data'!L6</f>
        <v>1734.4</v>
      </c>
      <c r="AG7" s="70">
        <f>+'FRIDA data'!M6</f>
        <v>1025.28</v>
      </c>
      <c r="AH7" s="70">
        <f>+'FRIDA data'!N6</f>
        <v>263.68</v>
      </c>
      <c r="AI7" s="71">
        <f>+'FRIDA data'!O6</f>
        <v>1305.5999999999999</v>
      </c>
    </row>
    <row r="8" spans="1:35" ht="54" customHeight="1" x14ac:dyDescent="0.2">
      <c r="A8" s="18"/>
      <c r="B8" s="56" t="s">
        <v>38</v>
      </c>
      <c r="C8" s="56">
        <v>259</v>
      </c>
      <c r="D8" s="56"/>
      <c r="E8" s="56">
        <v>259</v>
      </c>
      <c r="F8" s="56">
        <v>769</v>
      </c>
      <c r="G8" s="194"/>
      <c r="H8" s="139">
        <v>6</v>
      </c>
      <c r="I8" s="94">
        <v>1.7940375</v>
      </c>
      <c r="J8" s="63">
        <v>1.8604833333333335</v>
      </c>
      <c r="K8" s="63">
        <v>1.5424147540983606</v>
      </c>
      <c r="L8" s="63">
        <v>1.69436875</v>
      </c>
      <c r="M8" s="63">
        <v>1.4074960869565218</v>
      </c>
      <c r="N8" s="63">
        <v>2.644868292682927</v>
      </c>
      <c r="O8" s="55">
        <v>1.4033359999999999</v>
      </c>
      <c r="P8" s="63">
        <v>2.1262666666666665</v>
      </c>
      <c r="Q8" s="78">
        <v>1.7143025000000001</v>
      </c>
      <c r="R8" s="73">
        <v>28.704599999999999</v>
      </c>
      <c r="S8" s="66">
        <v>55.814500000000002</v>
      </c>
      <c r="T8" s="66">
        <v>94.087299999999999</v>
      </c>
      <c r="U8" s="66">
        <v>81.329700000000003</v>
      </c>
      <c r="V8" s="66">
        <v>32.372410000000002</v>
      </c>
      <c r="W8" s="66">
        <v>108.4396</v>
      </c>
      <c r="X8" s="66">
        <v>35.083399999999997</v>
      </c>
      <c r="Y8" s="66">
        <v>14.033359999999998</v>
      </c>
      <c r="Z8" s="74">
        <v>68.572100000000006</v>
      </c>
      <c r="AA8" s="75">
        <v>803.72879999999998</v>
      </c>
      <c r="AB8" s="69">
        <v>1562.806</v>
      </c>
      <c r="AC8" s="69">
        <v>2634.4443999999999</v>
      </c>
      <c r="AD8" s="70">
        <v>2277.2316000000001</v>
      </c>
      <c r="AE8" s="70">
        <v>906.42747999999995</v>
      </c>
      <c r="AF8" s="70">
        <v>2357.8112500000002</v>
      </c>
      <c r="AG8" s="70">
        <v>982.33519999999999</v>
      </c>
      <c r="AH8" s="70">
        <v>392.93407999999994</v>
      </c>
      <c r="AI8" s="71">
        <v>1920.0188000000003</v>
      </c>
    </row>
    <row r="9" spans="1:35" ht="54" customHeight="1" x14ac:dyDescent="0.2">
      <c r="A9" s="18"/>
      <c r="B9" s="56" t="s">
        <v>39</v>
      </c>
      <c r="C9" s="56">
        <v>145</v>
      </c>
      <c r="D9" s="60" t="s">
        <v>40</v>
      </c>
      <c r="E9" s="56">
        <v>116</v>
      </c>
      <c r="F9" s="56">
        <v>816</v>
      </c>
      <c r="G9" s="194"/>
      <c r="H9" s="130">
        <v>12</v>
      </c>
      <c r="I9" s="62">
        <v>1.6623214285714287</v>
      </c>
      <c r="J9" s="63">
        <v>1.6069107142857142</v>
      </c>
      <c r="K9" s="55">
        <v>1.1990515222482436</v>
      </c>
      <c r="L9" s="63">
        <v>1.9393750000000001</v>
      </c>
      <c r="M9" s="63">
        <v>1.445496894409938</v>
      </c>
      <c r="N9" s="63">
        <v>1.7028658536585364</v>
      </c>
      <c r="O9" s="63">
        <v>1.6623214285714285</v>
      </c>
      <c r="P9" s="63">
        <v>1.6371347402597405</v>
      </c>
      <c r="Q9" s="78">
        <v>1.3714151785714284</v>
      </c>
      <c r="R9" s="73">
        <v>28.12892857142857</v>
      </c>
      <c r="S9" s="66">
        <v>54.885714285714286</v>
      </c>
      <c r="T9" s="66">
        <v>92.41785714285713</v>
      </c>
      <c r="U9" s="66">
        <v>79.907142857142858</v>
      </c>
      <c r="V9" s="66">
        <v>31.720714285714283</v>
      </c>
      <c r="W9" s="66">
        <v>106.54285714285714</v>
      </c>
      <c r="X9" s="66">
        <v>34.384285714285717</v>
      </c>
      <c r="Y9" s="66">
        <v>13.761785714285717</v>
      </c>
      <c r="Z9" s="74">
        <v>67.396428571428572</v>
      </c>
      <c r="AA9" s="75">
        <v>744.72</v>
      </c>
      <c r="AB9" s="69">
        <v>1349.8049999999998</v>
      </c>
      <c r="AC9" s="69">
        <v>2047.98</v>
      </c>
      <c r="AD9" s="70">
        <v>2606.52</v>
      </c>
      <c r="AE9" s="70">
        <v>930.90000000000009</v>
      </c>
      <c r="AF9" s="70">
        <v>1954.8899999999999</v>
      </c>
      <c r="AG9" s="70">
        <v>1163.625</v>
      </c>
      <c r="AH9" s="70">
        <v>302.54250000000002</v>
      </c>
      <c r="AI9" s="71">
        <v>1535.9849999999999</v>
      </c>
    </row>
    <row r="10" spans="1:35" ht="51" customHeight="1" x14ac:dyDescent="0.2">
      <c r="A10" s="24"/>
      <c r="B10" s="56" t="s">
        <v>41</v>
      </c>
      <c r="C10" s="56">
        <v>250</v>
      </c>
      <c r="D10" s="56" t="s">
        <v>42</v>
      </c>
      <c r="E10" s="56">
        <v>228</v>
      </c>
      <c r="F10" s="76">
        <v>1300</v>
      </c>
      <c r="G10" s="195"/>
      <c r="H10" s="61">
        <v>12</v>
      </c>
      <c r="I10" s="62">
        <f>+'FRIDA data'!E52/'FRIDA data'!E44</f>
        <v>1.7299107142857142</v>
      </c>
      <c r="J10" s="63">
        <f>+'FRIDA data'!F52/'FRIDA data'!F44</f>
        <v>2.1428571428571432</v>
      </c>
      <c r="K10" s="55">
        <f>+'FRIDA data'!G52/'FRIDA data'!G44</f>
        <v>1.6247072599531616</v>
      </c>
      <c r="L10" s="63">
        <f>+'FRIDA data'!H52/'FRIDA data'!H44</f>
        <v>1.7671130952380951</v>
      </c>
      <c r="M10" s="63">
        <f>+'FRIDA data'!I52/'FRIDA data'!I44</f>
        <v>2.6397515527950315</v>
      </c>
      <c r="N10" s="63">
        <f>+'FRIDA data'!J52/'FRIDA data'!J44</f>
        <v>2.6567944250871083</v>
      </c>
      <c r="O10" s="63">
        <f>+'FRIDA data'!K52/'FRIDA data'!K44</f>
        <v>2.0714285714285712</v>
      </c>
      <c r="P10" s="63">
        <f>+'FRIDA data'!L52/'FRIDA data'!L44</f>
        <v>2.2997835497835499</v>
      </c>
      <c r="Q10" s="77">
        <f>+'FRIDA data'!M52/'FRIDA data'!M44</f>
        <v>2.03125</v>
      </c>
      <c r="R10" s="65">
        <f>+'FRIDA data'!E52</f>
        <v>27.678571428571427</v>
      </c>
      <c r="S10" s="66">
        <f>+'FRIDA data'!F52</f>
        <v>64.285714285714292</v>
      </c>
      <c r="T10" s="66">
        <f>+'FRIDA data'!G52</f>
        <v>99.107142857142861</v>
      </c>
      <c r="U10" s="66">
        <f>+'FRIDA data'!H52</f>
        <v>84.821428571428569</v>
      </c>
      <c r="V10" s="66">
        <f>+'FRIDA data'!I52</f>
        <v>60.714285714285722</v>
      </c>
      <c r="W10" s="66">
        <f>+'FRIDA data'!J52</f>
        <v>108.92857142857143</v>
      </c>
      <c r="X10" s="66">
        <f>+'FRIDA data'!K52</f>
        <v>51.785714285714285</v>
      </c>
      <c r="Y10" s="66">
        <f>+'FRIDA data'!L52</f>
        <v>15.178571428571429</v>
      </c>
      <c r="Z10" s="74">
        <f>+'FRIDA data'!M52</f>
        <v>81.25</v>
      </c>
      <c r="AA10" s="75">
        <f>+'FRIDA data'!Q8</f>
        <v>775</v>
      </c>
      <c r="AB10" s="69">
        <f>+'FRIDA data'!F8</f>
        <v>1800</v>
      </c>
      <c r="AC10" s="69">
        <f>+'FRIDA data'!G8</f>
        <v>2775</v>
      </c>
      <c r="AD10" s="70">
        <f>+'FRIDA data'!H8</f>
        <v>2375</v>
      </c>
      <c r="AE10" s="70">
        <f>+'FRIDA data'!I8+'FRIDA data'!J8</f>
        <v>1700</v>
      </c>
      <c r="AF10" s="70">
        <f>+'FRIDA data'!K8+'FRIDA data'!L8</f>
        <v>3050</v>
      </c>
      <c r="AG10" s="70">
        <f>+'FRIDA data'!M8</f>
        <v>1450</v>
      </c>
      <c r="AH10" s="70">
        <f>+'FRIDA data'!N8</f>
        <v>425</v>
      </c>
      <c r="AI10" s="71">
        <f>+'FRIDA data'!O8</f>
        <v>2275</v>
      </c>
    </row>
    <row r="11" spans="1:35" ht="55.5" customHeight="1" x14ac:dyDescent="0.2">
      <c r="A11" s="24"/>
      <c r="B11" s="56" t="s">
        <v>43</v>
      </c>
      <c r="C11" s="56">
        <v>113</v>
      </c>
      <c r="D11" s="60"/>
      <c r="E11" s="56">
        <v>113</v>
      </c>
      <c r="F11" s="76">
        <v>1617</v>
      </c>
      <c r="G11" s="195"/>
      <c r="H11" s="61">
        <v>10</v>
      </c>
      <c r="I11" s="62">
        <f>+'FRIDA data'!E55/'FRIDA data'!E44</f>
        <v>1.7580580357142856</v>
      </c>
      <c r="J11" s="63">
        <f>+'FRIDA data'!F55/'FRIDA data'!F44</f>
        <v>1.8295238095238096</v>
      </c>
      <c r="K11" s="63">
        <f>+'FRIDA data'!G55/'FRIDA data'!G44</f>
        <v>1.515046838407494</v>
      </c>
      <c r="L11" s="63">
        <f>+'FRIDA data'!H55/'FRIDA data'!H44</f>
        <v>1.6647321428571429</v>
      </c>
      <c r="M11" s="63">
        <f>+'FRIDA data'!I55/'FRIDA data'!I44</f>
        <v>1.3791614906832297</v>
      </c>
      <c r="N11" s="63">
        <f>+'FRIDA data'!J55/'FRIDA data'!J44</f>
        <v>2.5986062717770033</v>
      </c>
      <c r="O11" s="55">
        <f>+'FRIDA data'!K55/'FRIDA data'!K44</f>
        <v>1.3753714285714287</v>
      </c>
      <c r="P11" s="63">
        <f>+'FRIDA data'!L55/'FRIDA data'!L44</f>
        <v>2.085119047619048</v>
      </c>
      <c r="Q11" s="77">
        <f>+'FRIDA data'!M55/'FRIDA data'!M44</f>
        <v>1.6849107142857143</v>
      </c>
      <c r="R11" s="65">
        <f>+'FRIDA data'!E55</f>
        <v>28.12892857142857</v>
      </c>
      <c r="S11" s="66">
        <f>+'FRIDA data'!F55</f>
        <v>54.885714285714286</v>
      </c>
      <c r="T11" s="66">
        <f>+'FRIDA data'!G55</f>
        <v>92.41785714285713</v>
      </c>
      <c r="U11" s="66">
        <f>+'FRIDA data'!H55</f>
        <v>79.907142857142858</v>
      </c>
      <c r="V11" s="66">
        <f>+'FRIDA data'!I55</f>
        <v>31.720714285714283</v>
      </c>
      <c r="W11" s="66">
        <f>+'FRIDA data'!J55</f>
        <v>106.54285714285714</v>
      </c>
      <c r="X11" s="66">
        <f>+'FRIDA data'!K55</f>
        <v>34.384285714285717</v>
      </c>
      <c r="Y11" s="66">
        <f>+'FRIDA data'!L55</f>
        <v>13.761785714285717</v>
      </c>
      <c r="Z11" s="74">
        <f>+'FRIDA data'!M55</f>
        <v>67.396428571428572</v>
      </c>
      <c r="AA11" s="75">
        <f>+'FRIDA data'!Q12</f>
        <v>787.61</v>
      </c>
      <c r="AB11" s="69">
        <f>+'FRIDA data'!F12</f>
        <v>1536.8</v>
      </c>
      <c r="AC11" s="69">
        <f>+'FRIDA data'!G12</f>
        <v>2587.6999999999998</v>
      </c>
      <c r="AD11" s="70">
        <f>+'FRIDA data'!H12</f>
        <v>2237.4</v>
      </c>
      <c r="AE11" s="70">
        <f>+'FRIDA data'!I12+'FRIDA data'!J12</f>
        <v>888.18000000000006</v>
      </c>
      <c r="AF11" s="70">
        <f>+'FRIDA data'!K12+'FRIDA data'!L12</f>
        <v>2983.2</v>
      </c>
      <c r="AG11" s="70">
        <f>+'FRIDA data'!M12</f>
        <v>962.76</v>
      </c>
      <c r="AH11" s="70">
        <f>+'FRIDA data'!N12</f>
        <v>385.33000000000004</v>
      </c>
      <c r="AI11" s="71">
        <f>+'FRIDA data'!O12</f>
        <v>1887.1</v>
      </c>
    </row>
    <row r="12" spans="1:35" ht="51.75" customHeight="1" thickBot="1" x14ac:dyDescent="0.25">
      <c r="A12" s="37"/>
      <c r="B12" s="79" t="s">
        <v>44</v>
      </c>
      <c r="C12" s="79">
        <v>177</v>
      </c>
      <c r="D12" s="80" t="s">
        <v>45</v>
      </c>
      <c r="E12" s="79">
        <v>150</v>
      </c>
      <c r="F12" s="81">
        <v>1676</v>
      </c>
      <c r="G12" s="196"/>
      <c r="H12" s="82">
        <v>39</v>
      </c>
      <c r="I12" s="83">
        <f>+'FRIDA data'!E56/'FRIDA data'!E44</f>
        <v>1.7241367187500014</v>
      </c>
      <c r="J12" s="84">
        <f>+'FRIDA data'!F56/'FRIDA data'!F44</f>
        <v>2.0361233630952373</v>
      </c>
      <c r="K12" s="85">
        <f>+'FRIDA data'!G56/'FRIDA data'!G44</f>
        <v>1.5828140368852426</v>
      </c>
      <c r="L12" s="84">
        <f>+'FRIDA data'!H56/'FRIDA data'!H44</f>
        <v>2.298848958333338</v>
      </c>
      <c r="M12" s="84">
        <f>+'FRIDA data'!I56/'FRIDA data'!I44</f>
        <v>1.9704419642857125</v>
      </c>
      <c r="N12" s="84">
        <f>+'FRIDA data'!J56/'FRIDA data'!J44</f>
        <v>2.2107397648083618</v>
      </c>
      <c r="O12" s="84">
        <f>+'FRIDA data'!K56/'FRIDA data'!K44</f>
        <v>2.2068949999999989</v>
      </c>
      <c r="P12" s="84">
        <f>+'FRIDA data'!L56/'FRIDA data'!L44</f>
        <v>1.9704419642857141</v>
      </c>
      <c r="Q12" s="86">
        <f>+'FRIDA data'!M56/'FRIDA data'!M44</f>
        <v>1.7733977678571429</v>
      </c>
      <c r="R12" s="87">
        <f>+'FRIDA data'!E56</f>
        <v>27.586187500000023</v>
      </c>
      <c r="S12" s="88">
        <f>+'FRIDA data'!F56</f>
        <v>61.083700892857124</v>
      </c>
      <c r="T12" s="88">
        <f>+'FRIDA data'!G56</f>
        <v>96.551656249999795</v>
      </c>
      <c r="U12" s="88">
        <f>+'FRIDA data'!H56</f>
        <v>110.34475000000022</v>
      </c>
      <c r="V12" s="88">
        <f>+'FRIDA data'!I56</f>
        <v>45.320165178571386</v>
      </c>
      <c r="W12" s="88">
        <f>+'FRIDA data'!J56</f>
        <v>90.64033035714283</v>
      </c>
      <c r="X12" s="88">
        <f>+'FRIDA data'!K56</f>
        <v>55.172374999999974</v>
      </c>
      <c r="Y12" s="88">
        <f>+'FRIDA data'!L56</f>
        <v>13.004916964285712</v>
      </c>
      <c r="Z12" s="89">
        <f>+'FRIDA data'!M56</f>
        <v>70.935910714285711</v>
      </c>
      <c r="AA12" s="90">
        <f>+'FRIDA data'!Q13</f>
        <v>772.41325000000063</v>
      </c>
      <c r="AB12" s="91">
        <f>+'FRIDA data'!F13</f>
        <v>1710.3436249999995</v>
      </c>
      <c r="AC12" s="91">
        <f>+'FRIDA data'!G13</f>
        <v>2703.4463749999941</v>
      </c>
      <c r="AD12" s="92">
        <f>+'FRIDA data'!H13</f>
        <v>3089.6530000000062</v>
      </c>
      <c r="AE12" s="92">
        <f>+'FRIDA data'!I13+'FRIDA data'!J13</f>
        <v>1268.9646249999987</v>
      </c>
      <c r="AF12" s="92">
        <f>+'FRIDA data'!K13+'FRIDA data'!L13</f>
        <v>2537.9292499999992</v>
      </c>
      <c r="AG12" s="92">
        <f>+'FRIDA data'!M13</f>
        <v>1544.8264999999992</v>
      </c>
      <c r="AH12" s="92">
        <f>+'FRIDA data'!N13</f>
        <v>364.13767499999994</v>
      </c>
      <c r="AI12" s="93">
        <f>+'FRIDA data'!O13</f>
        <v>1986.2055</v>
      </c>
    </row>
    <row r="13" spans="1:35" ht="24.75" customHeight="1" thickTop="1" thickBot="1" x14ac:dyDescent="0.25">
      <c r="A13" s="276" t="s">
        <v>46</v>
      </c>
      <c r="B13" s="292"/>
      <c r="C13" s="292"/>
      <c r="D13" s="292"/>
      <c r="E13" s="292"/>
      <c r="F13" s="292"/>
      <c r="G13" s="292"/>
      <c r="H13" s="292"/>
      <c r="I13" s="296" t="s">
        <v>47</v>
      </c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8"/>
    </row>
    <row r="14" spans="1:35" ht="24.75" customHeight="1" thickBot="1" x14ac:dyDescent="0.25">
      <c r="A14" s="293"/>
      <c r="B14" s="294"/>
      <c r="C14" s="294"/>
      <c r="D14" s="294"/>
      <c r="E14" s="294"/>
      <c r="F14" s="294"/>
      <c r="G14" s="294"/>
      <c r="H14" s="295"/>
      <c r="I14" s="281" t="s">
        <v>4</v>
      </c>
      <c r="J14" s="282"/>
      <c r="K14" s="282"/>
      <c r="L14" s="282"/>
      <c r="M14" s="282"/>
      <c r="N14" s="282"/>
      <c r="O14" s="282"/>
      <c r="P14" s="282"/>
      <c r="Q14" s="282"/>
      <c r="R14" s="281" t="s">
        <v>5</v>
      </c>
      <c r="S14" s="282"/>
      <c r="T14" s="282"/>
      <c r="U14" s="282"/>
      <c r="V14" s="282"/>
      <c r="W14" s="282"/>
      <c r="X14" s="282"/>
      <c r="Y14" s="282"/>
      <c r="Z14" s="284"/>
      <c r="AA14" s="282" t="s">
        <v>6</v>
      </c>
      <c r="AB14" s="282"/>
      <c r="AC14" s="282"/>
      <c r="AD14" s="282"/>
      <c r="AE14" s="282"/>
      <c r="AF14" s="282"/>
      <c r="AG14" s="282"/>
      <c r="AH14" s="282"/>
      <c r="AI14" s="283"/>
    </row>
    <row r="15" spans="1:35" ht="24.75" customHeight="1" x14ac:dyDescent="0.2">
      <c r="A15" s="299" t="s">
        <v>0</v>
      </c>
      <c r="B15" s="301" t="s">
        <v>7</v>
      </c>
      <c r="C15" s="303" t="s">
        <v>8</v>
      </c>
      <c r="D15" s="303" t="s">
        <v>9</v>
      </c>
      <c r="E15" s="303" t="s">
        <v>10</v>
      </c>
      <c r="F15" s="303" t="s">
        <v>11</v>
      </c>
      <c r="G15" s="303" t="s">
        <v>12</v>
      </c>
      <c r="H15" s="285" t="s">
        <v>13</v>
      </c>
      <c r="I15" s="22" t="s">
        <v>14</v>
      </c>
      <c r="J15" s="21" t="s">
        <v>15</v>
      </c>
      <c r="K15" s="21" t="s">
        <v>16</v>
      </c>
      <c r="L15" s="21" t="s">
        <v>17</v>
      </c>
      <c r="M15" s="21" t="s">
        <v>18</v>
      </c>
      <c r="N15" s="21" t="s">
        <v>19</v>
      </c>
      <c r="O15" s="21" t="s">
        <v>20</v>
      </c>
      <c r="P15" s="21" t="s">
        <v>21</v>
      </c>
      <c r="Q15" s="21" t="s">
        <v>22</v>
      </c>
      <c r="R15" s="34" t="s">
        <v>14</v>
      </c>
      <c r="S15" s="35" t="s">
        <v>15</v>
      </c>
      <c r="T15" s="35" t="s">
        <v>16</v>
      </c>
      <c r="U15" s="35" t="s">
        <v>17</v>
      </c>
      <c r="V15" s="35" t="s">
        <v>18</v>
      </c>
      <c r="W15" s="35" t="s">
        <v>19</v>
      </c>
      <c r="X15" s="35" t="s">
        <v>20</v>
      </c>
      <c r="Y15" s="35" t="s">
        <v>21</v>
      </c>
      <c r="Z15" s="42" t="s">
        <v>22</v>
      </c>
      <c r="AA15" s="22" t="s">
        <v>14</v>
      </c>
      <c r="AB15" s="21" t="s">
        <v>15</v>
      </c>
      <c r="AC15" s="21" t="s">
        <v>16</v>
      </c>
      <c r="AD15" s="21" t="s">
        <v>17</v>
      </c>
      <c r="AE15" s="21" t="s">
        <v>18</v>
      </c>
      <c r="AF15" s="21" t="s">
        <v>19</v>
      </c>
      <c r="AG15" s="21" t="s">
        <v>20</v>
      </c>
      <c r="AH15" s="21" t="s">
        <v>21</v>
      </c>
      <c r="AI15" s="36" t="s">
        <v>22</v>
      </c>
    </row>
    <row r="16" spans="1:35" ht="24.75" customHeight="1" x14ac:dyDescent="0.2">
      <c r="A16" s="300"/>
      <c r="B16" s="302"/>
      <c r="C16" s="304"/>
      <c r="D16" s="304"/>
      <c r="E16" s="304"/>
      <c r="F16" s="304"/>
      <c r="G16" s="304"/>
      <c r="H16" s="286"/>
      <c r="I16" s="287"/>
      <c r="J16" s="288"/>
      <c r="K16" s="288"/>
      <c r="L16" s="288"/>
      <c r="M16" s="288"/>
      <c r="N16" s="288"/>
      <c r="O16" s="288"/>
      <c r="P16" s="288"/>
      <c r="Q16" s="289"/>
      <c r="R16" s="43" t="s">
        <v>24</v>
      </c>
      <c r="S16" s="44" t="s">
        <v>25</v>
      </c>
      <c r="T16" s="44" t="s">
        <v>26</v>
      </c>
      <c r="U16" s="44" t="s">
        <v>27</v>
      </c>
      <c r="V16" s="44" t="s">
        <v>28</v>
      </c>
      <c r="W16" s="44" t="s">
        <v>29</v>
      </c>
      <c r="X16" s="44" t="s">
        <v>30</v>
      </c>
      <c r="Y16" s="44" t="s">
        <v>31</v>
      </c>
      <c r="Z16" s="45" t="s">
        <v>32</v>
      </c>
      <c r="AA16" s="287" t="s">
        <v>33</v>
      </c>
      <c r="AB16" s="290"/>
      <c r="AC16" s="290"/>
      <c r="AD16" s="290"/>
      <c r="AE16" s="290"/>
      <c r="AF16" s="290"/>
      <c r="AG16" s="290"/>
      <c r="AH16" s="290"/>
      <c r="AI16" s="291"/>
    </row>
    <row r="17" spans="1:35" ht="50.25" customHeight="1" x14ac:dyDescent="0.2">
      <c r="A17" s="136"/>
      <c r="B17" s="56" t="s">
        <v>48</v>
      </c>
      <c r="C17" s="56">
        <v>210</v>
      </c>
      <c r="D17" s="56"/>
      <c r="E17" s="56">
        <v>210</v>
      </c>
      <c r="F17" s="76">
        <v>1098</v>
      </c>
      <c r="G17" s="195"/>
      <c r="H17" s="61">
        <v>29</v>
      </c>
      <c r="I17" s="62">
        <f>+'FRIDA data'!E62/'FRIDA data'!E44</f>
        <v>1.5679687500000001</v>
      </c>
      <c r="J17" s="94">
        <f>+'FRIDA data'!F62/'FRIDA data'!F44</f>
        <v>1.5212499999999998</v>
      </c>
      <c r="K17" s="94">
        <f>+'FRIDA data'!G62/'FRIDA data'!G44</f>
        <v>1.2915983606557377</v>
      </c>
      <c r="L17" s="94">
        <f>+'FRIDA data'!H62/'FRIDA data'!H44</f>
        <v>1.2359375000000001</v>
      </c>
      <c r="M17" s="95">
        <f>+'FRIDA data'!I62/'FRIDA data'!I44</f>
        <v>0.99293478260869561</v>
      </c>
      <c r="N17" s="94">
        <f>+'FRIDA data'!J62/'FRIDA data'!J44</f>
        <v>2.248170731707317</v>
      </c>
      <c r="O17" s="94">
        <f>+'FRIDA data'!K62/'FRIDA data'!K44</f>
        <v>1.5690000000000004</v>
      </c>
      <c r="P17" s="94">
        <f>+'FRIDA data'!L62/'FRIDA data'!L44</f>
        <v>2.1647727272727275</v>
      </c>
      <c r="Q17" s="96">
        <f>+'FRIDA data'!M62/'FRIDA data'!M44</f>
        <v>1.2065625</v>
      </c>
      <c r="R17" s="65">
        <f>+'FRIDA data'!E62</f>
        <v>25.087500000000002</v>
      </c>
      <c r="S17" s="66">
        <f>+'FRIDA data'!F62</f>
        <v>45.637499999999996</v>
      </c>
      <c r="T17" s="66">
        <f>+'FRIDA data'!G62</f>
        <v>78.787500000000009</v>
      </c>
      <c r="U17" s="66">
        <f>+'FRIDA data'!H62</f>
        <v>59.325000000000003</v>
      </c>
      <c r="V17" s="97">
        <f>+'FRIDA data'!I62</f>
        <v>22.837499999999999</v>
      </c>
      <c r="W17" s="66">
        <f>+'FRIDA data'!J62</f>
        <v>92.174999999999997</v>
      </c>
      <c r="X17" s="66">
        <f>+'FRIDA data'!K62</f>
        <v>39.225000000000009</v>
      </c>
      <c r="Y17" s="66">
        <f>+'FRIDA data'!L62</f>
        <v>14.2875</v>
      </c>
      <c r="Z17" s="74">
        <f>+'FRIDA data'!M62</f>
        <v>48.262499999999996</v>
      </c>
      <c r="AA17" s="98">
        <f>+'FRIDA data'!Q19</f>
        <v>702.45</v>
      </c>
      <c r="AB17" s="70">
        <f>+'FRIDA data'!F19</f>
        <v>1277.8499999999999</v>
      </c>
      <c r="AC17" s="70">
        <f>+'FRIDA data'!G19</f>
        <v>2206.0500000000002</v>
      </c>
      <c r="AD17" s="70">
        <f>+'FRIDA data'!H19</f>
        <v>1661.1000000000001</v>
      </c>
      <c r="AE17" s="70">
        <f>+'FRIDA data'!I19+'FRIDA data'!J19</f>
        <v>639.45000000000005</v>
      </c>
      <c r="AF17" s="70">
        <f>+'FRIDA data'!K19+'FRIDA data'!L19</f>
        <v>2580.8999999999996</v>
      </c>
      <c r="AG17" s="70">
        <f>+'FRIDA data'!M19</f>
        <v>1098.3000000000002</v>
      </c>
      <c r="AH17" s="70">
        <f>+'FRIDA data'!N19</f>
        <v>400.05</v>
      </c>
      <c r="AI17" s="71">
        <f>+'FRIDA data'!O19</f>
        <v>1351.35</v>
      </c>
    </row>
    <row r="18" spans="1:35" ht="54" customHeight="1" x14ac:dyDescent="0.2">
      <c r="A18" s="137"/>
      <c r="B18" s="8" t="s">
        <v>49</v>
      </c>
      <c r="C18" s="56">
        <v>239</v>
      </c>
      <c r="D18" s="56"/>
      <c r="E18" s="56">
        <v>235</v>
      </c>
      <c r="F18" s="76">
        <v>1312</v>
      </c>
      <c r="G18" s="195"/>
      <c r="H18" s="61" t="s">
        <v>50</v>
      </c>
      <c r="I18" s="99">
        <f>+'FRIDA data'!E78/'FRIDA data'!E44</f>
        <v>1.6377901785714286</v>
      </c>
      <c r="J18" s="100">
        <f>+'FRIDA data'!F78/'FRIDA data'!F44</f>
        <v>1.5264702380952384</v>
      </c>
      <c r="K18" s="100">
        <f>+'FRIDA data'!G78/'FRIDA data'!G44</f>
        <v>1.2733606557377048</v>
      </c>
      <c r="L18" s="100">
        <f>+'FRIDA data'!H78/'FRIDA data'!H44</f>
        <v>1.4261755952380952</v>
      </c>
      <c r="M18" s="101">
        <f>+'FRIDA data'!I78/'FRIDA data'!I44</f>
        <v>1.1114984472049689</v>
      </c>
      <c r="N18" s="100">
        <f>+'FRIDA data'!J78/'FRIDA data'!J44</f>
        <v>2.0558580139372822</v>
      </c>
      <c r="O18" s="100">
        <f>+'FRIDA data'!K78/'FRIDA data'!K44</f>
        <v>1.5142357142857141</v>
      </c>
      <c r="P18" s="100">
        <f>+'FRIDA data'!L78/'FRIDA data'!L44</f>
        <v>2.1662608225108224</v>
      </c>
      <c r="Q18" s="72">
        <f>+'FRIDA data'!M78/'FRIDA data'!M44</f>
        <v>1.1747276785714287</v>
      </c>
      <c r="R18" s="73">
        <f>+'FRIDA data'!E78</f>
        <v>26.204642857142858</v>
      </c>
      <c r="S18" s="66">
        <f>+'FRIDA data'!F78</f>
        <v>45.79410714285715</v>
      </c>
      <c r="T18" s="66">
        <f>+'FRIDA data'!G78</f>
        <v>77.674999999999997</v>
      </c>
      <c r="U18" s="66">
        <f>+'FRIDA data'!H78</f>
        <v>68.456428571428575</v>
      </c>
      <c r="V18" s="66">
        <f>+'FRIDA data'!I78</f>
        <v>25.564464285714287</v>
      </c>
      <c r="W18" s="66">
        <f>+'FRIDA data'!J78</f>
        <v>84.290178571428569</v>
      </c>
      <c r="X18" s="66">
        <f>+'FRIDA data'!K78</f>
        <v>37.855892857142855</v>
      </c>
      <c r="Y18" s="66">
        <f>+'FRIDA data'!L78</f>
        <v>14.297321428571427</v>
      </c>
      <c r="Z18" s="74">
        <f>+'FRIDA data'!M78</f>
        <v>46.989107142857144</v>
      </c>
      <c r="AA18" s="102">
        <f>+'FRIDA data'!Q36</f>
        <v>733.73</v>
      </c>
      <c r="AB18" s="103">
        <f>+'FRIDA data'!F36</f>
        <v>1282.2350000000001</v>
      </c>
      <c r="AC18" s="103">
        <f>+'FRIDA data'!G36</f>
        <v>2174.9</v>
      </c>
      <c r="AD18" s="103">
        <f>+'FRIDA data'!H36</f>
        <v>1916.78</v>
      </c>
      <c r="AE18" s="103">
        <f>+'FRIDA data'!I19+'FRIDA data'!J36</f>
        <v>639.97</v>
      </c>
      <c r="AF18" s="103">
        <f>+'FRIDA data'!K36+'FRIDA data'!L36</f>
        <v>2360.125</v>
      </c>
      <c r="AG18" s="103">
        <f>+'FRIDA data'!M19</f>
        <v>1098.3000000000002</v>
      </c>
      <c r="AH18" s="103">
        <f>+'FRIDA data'!N36</f>
        <v>400.32499999999999</v>
      </c>
      <c r="AI18" s="104">
        <f>+'FRIDA data'!O36</f>
        <v>1315.6949999999999</v>
      </c>
    </row>
    <row r="19" spans="1:35" ht="51" customHeight="1" x14ac:dyDescent="0.2">
      <c r="A19" s="136"/>
      <c r="B19" s="56" t="s">
        <v>51</v>
      </c>
      <c r="C19" s="56">
        <v>491</v>
      </c>
      <c r="D19" s="56"/>
      <c r="E19" s="56">
        <v>477</v>
      </c>
      <c r="F19" s="76">
        <v>1404</v>
      </c>
      <c r="G19" s="195"/>
      <c r="H19" s="61">
        <v>17</v>
      </c>
      <c r="I19" s="99">
        <f>+'FRIDA data'!E64/'FRIDA data'!E44</f>
        <v>1.1836607142857145</v>
      </c>
      <c r="J19" s="94">
        <f>+'FRIDA data'!F64/'FRIDA data'!F44</f>
        <v>1.2684166666666667</v>
      </c>
      <c r="K19" s="94">
        <f>+'FRIDA data'!G64/'FRIDA data'!G44</f>
        <v>1.1024502341920375</v>
      </c>
      <c r="L19" s="94">
        <f>+'FRIDA data'!H64/'FRIDA data'!H44</f>
        <v>1.3864174107142857</v>
      </c>
      <c r="M19" s="95">
        <f>+'FRIDA data'!I64/'FRIDA data'!I44</f>
        <v>0.74336180124223594</v>
      </c>
      <c r="N19" s="94">
        <f>+'FRIDA data'!J64/'FRIDA data'!J44</f>
        <v>1.6680313588850173</v>
      </c>
      <c r="O19" s="94">
        <f>+'FRIDA data'!K64/'FRIDA data'!K44</f>
        <v>1.6448500000000004</v>
      </c>
      <c r="P19" s="94">
        <f>+'FRIDA data'!L64/'FRIDA data'!L44</f>
        <v>1.2779816017316019</v>
      </c>
      <c r="Q19" s="78">
        <f>+'FRIDA data'!M64/'FRIDA data'!M44</f>
        <v>1.1157098214285714</v>
      </c>
      <c r="R19" s="73">
        <f>+'FRIDA data'!E64</f>
        <v>18.938571428571432</v>
      </c>
      <c r="S19" s="66">
        <f>+'FRIDA data'!F64</f>
        <v>38.052500000000002</v>
      </c>
      <c r="T19" s="66">
        <f>+'FRIDA data'!G64</f>
        <v>67.249464285714282</v>
      </c>
      <c r="U19" s="66">
        <f>+'FRIDA data'!H64</f>
        <v>66.548035714285717</v>
      </c>
      <c r="V19" s="97">
        <f>+'FRIDA data'!I64</f>
        <v>17.097321428571426</v>
      </c>
      <c r="W19" s="66">
        <f>+'FRIDA data'!J64</f>
        <v>68.389285714285705</v>
      </c>
      <c r="X19" s="66">
        <f>+'FRIDA data'!K64</f>
        <v>41.121250000000011</v>
      </c>
      <c r="Y19" s="66">
        <f>+'FRIDA data'!L64</f>
        <v>8.4346785714285719</v>
      </c>
      <c r="Z19" s="74">
        <f>+'FRIDA data'!M64</f>
        <v>44.628392857142856</v>
      </c>
      <c r="AA19" s="98">
        <f>+'FRIDA data'!Q21</f>
        <v>530.28000000000009</v>
      </c>
      <c r="AB19" s="70">
        <f>+'FRIDA data'!F21</f>
        <v>1065.47</v>
      </c>
      <c r="AC19" s="70">
        <f>+'FRIDA data'!G21</f>
        <v>1882.9849999999999</v>
      </c>
      <c r="AD19" s="70">
        <f>+'FRIDA data'!H21</f>
        <v>1863.345</v>
      </c>
      <c r="AE19" s="70">
        <f>+'FRIDA data'!I21+'FRIDA data'!J21</f>
        <v>478.72499999999997</v>
      </c>
      <c r="AF19" s="70">
        <f>+'FRIDA data'!K21+'FRIDA data'!L21</f>
        <v>1914.8999999999999</v>
      </c>
      <c r="AG19" s="70">
        <f>+'FRIDA data'!M21</f>
        <v>1151.3950000000002</v>
      </c>
      <c r="AH19" s="70">
        <f>+'FRIDA data'!N21</f>
        <v>236.17100000000002</v>
      </c>
      <c r="AI19" s="71">
        <f>+'FRIDA data'!O21</f>
        <v>1249.595</v>
      </c>
    </row>
    <row r="20" spans="1:35" ht="53.25" customHeight="1" x14ac:dyDescent="0.2">
      <c r="A20" s="136"/>
      <c r="B20" s="56" t="s">
        <v>52</v>
      </c>
      <c r="C20" s="56">
        <v>108</v>
      </c>
      <c r="D20" s="56" t="s">
        <v>53</v>
      </c>
      <c r="E20" s="56">
        <v>200</v>
      </c>
      <c r="F20" s="76">
        <v>1426</v>
      </c>
      <c r="G20" s="195"/>
      <c r="H20" s="61">
        <v>11</v>
      </c>
      <c r="I20" s="62">
        <f>+'FRIDA data'!E68/'FRIDA data'!E44</f>
        <v>1.6224107142857143</v>
      </c>
      <c r="J20" s="94">
        <f>+'FRIDA data'!F68/'FRIDA data'!F44</f>
        <v>1.35</v>
      </c>
      <c r="K20" s="94">
        <f>+'FRIDA data'!G68/'FRIDA data'!G44</f>
        <v>1.1824355971896954</v>
      </c>
      <c r="L20" s="94">
        <f>+'FRIDA data'!H68/'FRIDA data'!H44</f>
        <v>1.4303571428571429</v>
      </c>
      <c r="M20" s="95">
        <f>+'FRIDA data'!I68/'FRIDA data'!I44</f>
        <v>0.77478260869565219</v>
      </c>
      <c r="N20" s="94">
        <f>+'FRIDA data'!J68/'FRIDA data'!J44</f>
        <v>1.8627177700348432</v>
      </c>
      <c r="O20" s="94">
        <f>+'FRIDA data'!K68/'FRIDA data'!K44</f>
        <v>1.4163428571428571</v>
      </c>
      <c r="P20" s="94">
        <f>+'FRIDA data'!L68/'FRIDA data'!L44</f>
        <v>1.2506493506493508</v>
      </c>
      <c r="Q20" s="78">
        <f>+'FRIDA data'!M68/'FRIDA data'!M44</f>
        <v>1.1475</v>
      </c>
      <c r="R20" s="73">
        <f>+'FRIDA data'!E68</f>
        <v>25.958571428571428</v>
      </c>
      <c r="S20" s="66">
        <f>+'FRIDA data'!F68</f>
        <v>40.5</v>
      </c>
      <c r="T20" s="66">
        <f>+'FRIDA data'!G68</f>
        <v>72.128571428571419</v>
      </c>
      <c r="U20" s="66">
        <f>+'FRIDA data'!H68</f>
        <v>68.657142857142858</v>
      </c>
      <c r="V20" s="97">
        <f>+'FRIDA data'!I68</f>
        <v>17.82</v>
      </c>
      <c r="W20" s="66">
        <f>+'FRIDA data'!J68</f>
        <v>76.371428571428567</v>
      </c>
      <c r="X20" s="66">
        <f>+'FRIDA data'!K68</f>
        <v>35.408571428571427</v>
      </c>
      <c r="Y20" s="66">
        <f>+'FRIDA data'!L68</f>
        <v>8.2542857142857144</v>
      </c>
      <c r="Z20" s="67">
        <f>+'FRIDA data'!M68</f>
        <v>45.9</v>
      </c>
      <c r="AA20" s="105">
        <f>+'FRIDA data'!Q25</f>
        <v>726.84</v>
      </c>
      <c r="AB20" s="70">
        <f>+'FRIDA data'!F25</f>
        <v>1134</v>
      </c>
      <c r="AC20" s="70">
        <f>+'FRIDA data'!G25</f>
        <v>2019.6</v>
      </c>
      <c r="AD20" s="70">
        <f>+'FRIDA data'!H25</f>
        <v>1922.4</v>
      </c>
      <c r="AE20" s="70">
        <f>+'FRIDA data'!I25+'FRIDA data'!J25</f>
        <v>498.96</v>
      </c>
      <c r="AF20" s="70">
        <f>+'FRIDA data'!K25+'FRIDA data'!L25</f>
        <v>2138.4</v>
      </c>
      <c r="AG20" s="70">
        <f>+'FRIDA data'!M25</f>
        <v>991.43999999999994</v>
      </c>
      <c r="AH20" s="70">
        <f>+'FRIDA data'!N25</f>
        <v>231.12</v>
      </c>
      <c r="AI20" s="71">
        <f>+'FRIDA data'!O25</f>
        <v>1285.2</v>
      </c>
    </row>
    <row r="21" spans="1:35" ht="47.25" customHeight="1" x14ac:dyDescent="0.2">
      <c r="A21" s="136"/>
      <c r="B21" s="56" t="s">
        <v>54</v>
      </c>
      <c r="C21" s="56">
        <v>389</v>
      </c>
      <c r="D21" s="56"/>
      <c r="E21" s="56">
        <v>389</v>
      </c>
      <c r="F21" s="76">
        <v>1544</v>
      </c>
      <c r="G21" s="195"/>
      <c r="H21" s="61">
        <v>12</v>
      </c>
      <c r="I21" s="62">
        <f>+'FRIDA data'!E66/'FRIDA data'!E44</f>
        <v>1.7713392857142858</v>
      </c>
      <c r="J21" s="94">
        <f>+'FRIDA data'!F66/'FRIDA data'!F44</f>
        <v>1.5421071428571431</v>
      </c>
      <c r="K21" s="94">
        <f>+'FRIDA data'!G66/'FRIDA data'!G44</f>
        <v>1.382453161592506</v>
      </c>
      <c r="L21" s="94">
        <f>+'FRIDA data'!H66/'FRIDA data'!H44</f>
        <v>1.45875</v>
      </c>
      <c r="M21" s="95">
        <f>+'FRIDA data'!I66/'FRIDA data'!I44</f>
        <v>0.87585403726708067</v>
      </c>
      <c r="N21" s="94">
        <f>+'FRIDA data'!J66/'FRIDA data'!J44</f>
        <v>2.2296341463414637</v>
      </c>
      <c r="O21" s="94">
        <f>+'FRIDA data'!K66/'FRIDA data'!K44</f>
        <v>1.6949285714285711</v>
      </c>
      <c r="P21" s="94">
        <f>+'FRIDA data'!L66/'FRIDA data'!L44</f>
        <v>1.8523809523809525</v>
      </c>
      <c r="Q21" s="78">
        <f>+'FRIDA data'!M66/'FRIDA data'!M44</f>
        <v>1.3302410714285715</v>
      </c>
      <c r="R21" s="73">
        <f>+'FRIDA data'!E66</f>
        <v>28.341428571428573</v>
      </c>
      <c r="S21" s="66">
        <f>+'FRIDA data'!F66</f>
        <v>46.263214285714291</v>
      </c>
      <c r="T21" s="66">
        <f>+'FRIDA data'!G66</f>
        <v>84.329642857142858</v>
      </c>
      <c r="U21" s="66">
        <f>+'FRIDA data'!H66</f>
        <v>70.02</v>
      </c>
      <c r="V21" s="97">
        <f>+'FRIDA data'!I66</f>
        <v>20.144642857142856</v>
      </c>
      <c r="W21" s="66">
        <f>+'FRIDA data'!J66</f>
        <v>91.415000000000006</v>
      </c>
      <c r="X21" s="66">
        <f>+'FRIDA data'!K66</f>
        <v>42.373214285714276</v>
      </c>
      <c r="Y21" s="66">
        <f>+'FRIDA data'!L66</f>
        <v>12.225714285714286</v>
      </c>
      <c r="Z21" s="67">
        <f>+'FRIDA data'!M66</f>
        <v>53.20964285714286</v>
      </c>
      <c r="AA21" s="105">
        <f>+'FRIDA data'!Q23</f>
        <v>793.56000000000006</v>
      </c>
      <c r="AB21" s="70">
        <f>+'FRIDA data'!F23</f>
        <v>1295.3700000000001</v>
      </c>
      <c r="AC21" s="70">
        <f>+'FRIDA data'!G23</f>
        <v>2361.23</v>
      </c>
      <c r="AD21" s="70">
        <f>+'FRIDA data'!H23</f>
        <v>1960.56</v>
      </c>
      <c r="AE21" s="70">
        <f>+'FRIDA data'!I23+'FRIDA data'!J23</f>
        <v>564.04999999999995</v>
      </c>
      <c r="AF21" s="70">
        <f>+'FRIDA data'!K23+'FRIDA data'!L23</f>
        <v>2559.62</v>
      </c>
      <c r="AG21" s="70">
        <f>+'FRIDA data'!M23</f>
        <v>1186.4499999999998</v>
      </c>
      <c r="AH21" s="70">
        <f>+'FRIDA data'!N23</f>
        <v>342.32</v>
      </c>
      <c r="AI21" s="71">
        <f>+'FRIDA data'!O23</f>
        <v>1489.8700000000001</v>
      </c>
    </row>
    <row r="22" spans="1:35" ht="48.75" customHeight="1" x14ac:dyDescent="0.2">
      <c r="A22" s="24"/>
      <c r="B22" s="2" t="s">
        <v>55</v>
      </c>
      <c r="C22" s="2">
        <v>389</v>
      </c>
      <c r="D22" s="2"/>
      <c r="E22" s="2">
        <v>389</v>
      </c>
      <c r="F22" s="3">
        <v>1844</v>
      </c>
      <c r="G22" s="197"/>
      <c r="H22" s="7">
        <v>12</v>
      </c>
      <c r="I22" s="62">
        <f>+'FRIDA data'!E71/'FRIDA data'!E44</f>
        <v>1.7062165178571429</v>
      </c>
      <c r="J22" s="94">
        <f>+'FRIDA data'!F71/'FRIDA data'!F44</f>
        <v>1.4842202380952381</v>
      </c>
      <c r="K22" s="94">
        <f>+'FRIDA data'!G71/'FRIDA data'!G44</f>
        <v>1.3300702576112411</v>
      </c>
      <c r="L22" s="94">
        <f>+'FRIDA data'!H71/'FRIDA data'!H44</f>
        <v>1.4905877976190478</v>
      </c>
      <c r="M22" s="101">
        <f>+'FRIDA data'!I71/'FRIDA data'!I44</f>
        <v>1.2231754658385092</v>
      </c>
      <c r="N22" s="94">
        <f>+'FRIDA data'!J71/'FRIDA data'!J44</f>
        <v>2.321123693379791</v>
      </c>
      <c r="O22" s="94">
        <f>+'FRIDA data'!K71/'FRIDA data'!K44</f>
        <v>1.6115714285714284</v>
      </c>
      <c r="P22" s="94">
        <f>+'FRIDA data'!L71/'FRIDA data'!L44</f>
        <v>1.7018750000000002</v>
      </c>
      <c r="Q22" s="78">
        <f>+'FRIDA data'!M71/'FRIDA data'!M44</f>
        <v>1.2295178571428571</v>
      </c>
      <c r="R22" s="73">
        <f>+'FRIDA data'!E71</f>
        <v>27.299464285714286</v>
      </c>
      <c r="S22" s="66">
        <f>+'FRIDA data'!F71</f>
        <v>44.526607142857145</v>
      </c>
      <c r="T22" s="66">
        <f>+'FRIDA data'!G71</f>
        <v>81.13428571428571</v>
      </c>
      <c r="U22" s="66">
        <f>+'FRIDA data'!H71</f>
        <v>71.548214285714295</v>
      </c>
      <c r="V22" s="66">
        <f>+'FRIDA data'!I71</f>
        <v>28.133035714285711</v>
      </c>
      <c r="W22" s="66">
        <f>+'FRIDA data'!J71</f>
        <v>95.166071428571428</v>
      </c>
      <c r="X22" s="66">
        <f>+'FRIDA data'!K71</f>
        <v>40.289285714285711</v>
      </c>
      <c r="Y22" s="66">
        <f>+'FRIDA data'!L71</f>
        <v>11.232375000000001</v>
      </c>
      <c r="Z22" s="67">
        <f>+'FRIDA data'!M71</f>
        <v>49.180714285714281</v>
      </c>
      <c r="AA22" s="105">
        <f>+'FRIDA data'!Q28</f>
        <v>764.38499999999999</v>
      </c>
      <c r="AB22" s="70">
        <f>+'FRIDA data'!F28</f>
        <v>1246.7450000000001</v>
      </c>
      <c r="AC22" s="70">
        <f>+'FRIDA data'!G28</f>
        <v>2271.7599999999998</v>
      </c>
      <c r="AD22" s="70">
        <f>+'FRIDA data'!H28</f>
        <v>2003.3500000000001</v>
      </c>
      <c r="AE22" s="70">
        <f>+'FRIDA data'!I28+'FRIDA data'!J28</f>
        <v>787.72499999999991</v>
      </c>
      <c r="AF22" s="70">
        <f>+'FRIDA data'!K28+'FRIDA data'!L28</f>
        <v>2664.65</v>
      </c>
      <c r="AG22" s="70">
        <f>+'FRIDA data'!M28</f>
        <v>1128.0999999999999</v>
      </c>
      <c r="AH22" s="70">
        <f>+'FRIDA data'!N28</f>
        <v>314.50650000000002</v>
      </c>
      <c r="AI22" s="71">
        <f>+'FRIDA data'!O28</f>
        <v>1377.06</v>
      </c>
    </row>
    <row r="23" spans="1:35" ht="78.75" customHeight="1" x14ac:dyDescent="0.2">
      <c r="A23" s="135"/>
      <c r="B23" s="79" t="s">
        <v>56</v>
      </c>
      <c r="C23" s="79">
        <v>1474</v>
      </c>
      <c r="D23" s="79"/>
      <c r="E23" s="79">
        <v>1389</v>
      </c>
      <c r="F23" s="81">
        <v>1857</v>
      </c>
      <c r="G23" s="196"/>
      <c r="H23" s="82">
        <v>177</v>
      </c>
      <c r="I23" s="62">
        <f>+'FRIDA data'!E65/'FRIDA data'!E44</f>
        <v>1.2002571428571429</v>
      </c>
      <c r="J23" s="94">
        <f>+'FRIDA data'!F65/'FRIDA data'!F44</f>
        <v>1.2802742857142857</v>
      </c>
      <c r="K23" s="94">
        <f>+'FRIDA data'!G65/'FRIDA data'!G44</f>
        <v>0.91822950819672133</v>
      </c>
      <c r="L23" s="94">
        <f>+'FRIDA data'!H65/'FRIDA data'!H44</f>
        <v>1.2669380952380951</v>
      </c>
      <c r="M23" s="95">
        <f>+'FRIDA data'!I65/'FRIDA data'!I44</f>
        <v>0.80712944099378869</v>
      </c>
      <c r="N23" s="94">
        <f>+'FRIDA data'!J65/'FRIDA data'!J44</f>
        <v>1.1709825783972125</v>
      </c>
      <c r="O23" s="94">
        <f>+'FRIDA data'!K65/'FRIDA data'!K44</f>
        <v>1.6643565714285713</v>
      </c>
      <c r="P23" s="94">
        <f>+'FRIDA data'!L65/'FRIDA data'!L44</f>
        <v>1.6730857142857143</v>
      </c>
      <c r="Q23" s="78">
        <f>+'FRIDA data'!M65/'FRIDA data'!M44</f>
        <v>1.2402657142857141</v>
      </c>
      <c r="R23" s="73">
        <f>+'FRIDA data'!E65</f>
        <v>19.204114285714287</v>
      </c>
      <c r="S23" s="66">
        <f>+'FRIDA data'!F65</f>
        <v>38.408228571428573</v>
      </c>
      <c r="T23" s="97">
        <f>+'FRIDA data'!G65</f>
        <v>56.012</v>
      </c>
      <c r="U23" s="66">
        <f>+'FRIDA data'!H65</f>
        <v>60.813028571428568</v>
      </c>
      <c r="V23" s="97">
        <f>+'FRIDA data'!I65</f>
        <v>18.563977142857141</v>
      </c>
      <c r="W23" s="66">
        <f>+'FRIDA data'!J65</f>
        <v>48.010285714285715</v>
      </c>
      <c r="X23" s="66">
        <f>+'FRIDA data'!K65</f>
        <v>41.608914285714285</v>
      </c>
      <c r="Y23" s="66">
        <f>+'FRIDA data'!L65</f>
        <v>11.042365714285713</v>
      </c>
      <c r="Z23" s="67">
        <f>+'FRIDA data'!M65</f>
        <v>49.610628571428563</v>
      </c>
      <c r="AA23" s="105">
        <f>+'FRIDA data'!Q22</f>
        <v>537.71519999999998</v>
      </c>
      <c r="AB23" s="70">
        <f>+'FRIDA data'!F22</f>
        <v>1075.4304</v>
      </c>
      <c r="AC23" s="70">
        <f>+'FRIDA data'!G22</f>
        <v>1568.336</v>
      </c>
      <c r="AD23" s="70">
        <f>+'FRIDA data'!H22</f>
        <v>1702.7647999999999</v>
      </c>
      <c r="AE23" s="70">
        <f>+'FRIDA data'!I22+'FRIDA data'!J22</f>
        <v>519.79135999999994</v>
      </c>
      <c r="AF23" s="70">
        <f>+'FRIDA data'!K22+'FRIDA data'!L22</f>
        <v>1344.288</v>
      </c>
      <c r="AG23" s="70">
        <f>+'FRIDA data'!M22</f>
        <v>1165.0496000000001</v>
      </c>
      <c r="AH23" s="70">
        <f>+'FRIDA data'!N22</f>
        <v>309.18624</v>
      </c>
      <c r="AI23" s="71">
        <f>+'FRIDA data'!O22</f>
        <v>1389.0975999999998</v>
      </c>
    </row>
    <row r="24" spans="1:35" ht="48.75" customHeight="1" x14ac:dyDescent="0.2">
      <c r="A24" s="24"/>
      <c r="B24" s="2" t="s">
        <v>57</v>
      </c>
      <c r="C24" s="2">
        <v>197</v>
      </c>
      <c r="D24" s="2"/>
      <c r="E24" s="2">
        <v>197</v>
      </c>
      <c r="F24" s="3">
        <v>3036</v>
      </c>
      <c r="G24" s="197"/>
      <c r="H24" s="7">
        <v>2</v>
      </c>
      <c r="I24" s="62">
        <f>+'FRIDA data'!E72/'FRIDA data'!E44</f>
        <v>1.3603113839285714</v>
      </c>
      <c r="J24" s="94">
        <f>+'FRIDA data'!F72/'FRIDA data'!F44</f>
        <v>1.2955346513605437</v>
      </c>
      <c r="K24" s="94">
        <f>+'FRIDA data'!G72/'FRIDA data'!G44</f>
        <v>1.146866740548679</v>
      </c>
      <c r="L24" s="95">
        <f>+'FRIDA data'!H72/'FRIDA data'!H44</f>
        <v>0.84209752338435395</v>
      </c>
      <c r="M24" s="94">
        <f>+'FRIDA data'!I72/'FRIDA data'!I44</f>
        <v>1.8250140306122464</v>
      </c>
      <c r="N24" s="94">
        <f>+'FRIDA data'!J72/'FRIDA data'!J44</f>
        <v>1.9717405425584873</v>
      </c>
      <c r="O24" s="94">
        <f>+'FRIDA data'!K72/'FRIDA data'!K44</f>
        <v>1.3058989285714284</v>
      </c>
      <c r="P24" s="94">
        <f>+'FRIDA data'!L72/'FRIDA data'!L44</f>
        <v>1.9079692138218878</v>
      </c>
      <c r="Q24" s="78">
        <f>+'FRIDA data'!M72/'FRIDA data'!M44</f>
        <v>1.4380434630102039</v>
      </c>
      <c r="R24" s="73">
        <f>+'FRIDA data'!E72</f>
        <v>21.764982142857143</v>
      </c>
      <c r="S24" s="66">
        <f>+'FRIDA data'!F72</f>
        <v>38.86603954081631</v>
      </c>
      <c r="T24" s="66">
        <f>+'FRIDA data'!G72</f>
        <v>69.958871173469419</v>
      </c>
      <c r="U24" s="97">
        <f>+'FRIDA data'!H72</f>
        <v>40.42068112244899</v>
      </c>
      <c r="V24" s="66">
        <f>+'FRIDA data'!I72</f>
        <v>41.97532270408167</v>
      </c>
      <c r="W24" s="66">
        <f>+'FRIDA data'!J72</f>
        <v>80.841362244897979</v>
      </c>
      <c r="X24" s="66">
        <f>+'FRIDA data'!K72</f>
        <v>32.647473214285711</v>
      </c>
      <c r="Y24" s="66">
        <f>+'FRIDA data'!L72</f>
        <v>12.592596811224459</v>
      </c>
      <c r="Z24" s="67">
        <f>+'FRIDA data'!M72</f>
        <v>57.521738520408157</v>
      </c>
      <c r="AA24" s="105">
        <f>+'FRIDA data'!Q29</f>
        <v>609.41949999999997</v>
      </c>
      <c r="AB24" s="70">
        <f>+'FRIDA data'!F29</f>
        <v>1088.2491071428567</v>
      </c>
      <c r="AC24" s="70">
        <f>+'FRIDA data'!G29</f>
        <v>1958.8483928571436</v>
      </c>
      <c r="AD24" s="70">
        <f>+'FRIDA data'!H29</f>
        <v>1131.7790714285718</v>
      </c>
      <c r="AE24" s="70">
        <f>+'FRIDA data'!I29+'FRIDA data'!J29</f>
        <v>1175.3090357142869</v>
      </c>
      <c r="AF24" s="70">
        <f>+'FRIDA data'!K29+'FRIDA data'!L29</f>
        <v>2263.5581428571436</v>
      </c>
      <c r="AG24" s="70">
        <f>+'FRIDA data'!M29</f>
        <v>914.12924999999996</v>
      </c>
      <c r="AH24" s="70">
        <f>+'FRIDA data'!N29</f>
        <v>352.59271071428486</v>
      </c>
      <c r="AI24" s="71">
        <f>+'FRIDA data'!O29</f>
        <v>1610.6086785714283</v>
      </c>
    </row>
    <row r="25" spans="1:35" ht="56.25" customHeight="1" x14ac:dyDescent="0.2">
      <c r="A25" s="24"/>
      <c r="B25" s="2" t="s">
        <v>58</v>
      </c>
      <c r="C25" s="2">
        <v>211</v>
      </c>
      <c r="D25" s="2" t="s">
        <v>59</v>
      </c>
      <c r="E25" s="2">
        <v>640</v>
      </c>
      <c r="F25" s="3">
        <v>3218</v>
      </c>
      <c r="G25" s="197"/>
      <c r="H25" s="7">
        <v>22</v>
      </c>
      <c r="I25" s="62">
        <f>+'FRIDA data'!E70/'FRIDA data'!E44</f>
        <v>1.7756026785714287</v>
      </c>
      <c r="J25" s="94">
        <f>+'FRIDA data'!F70/'FRIDA data'!F44</f>
        <v>1.1755714285714283</v>
      </c>
      <c r="K25" s="95">
        <f>+'FRIDA data'!G70/'FRIDA data'!G44</f>
        <v>0.991996487119438</v>
      </c>
      <c r="L25" s="94">
        <f>+'FRIDA data'!H70/'FRIDA data'!H44</f>
        <v>1.2041443452380951</v>
      </c>
      <c r="M25" s="94">
        <f>+'FRIDA data'!I70/'FRIDA data'!I44</f>
        <v>1.6545807453416148</v>
      </c>
      <c r="N25" s="94">
        <f>+'FRIDA data'!J70/'FRIDA data'!J44</f>
        <v>1.7111585365853661</v>
      </c>
      <c r="O25" s="94">
        <f>+'FRIDA data'!K70/'FRIDA data'!K44</f>
        <v>1.4347999999999999</v>
      </c>
      <c r="P25" s="94">
        <f>+'FRIDA data'!L70/'FRIDA data'!L44</f>
        <v>2.0551948051948052</v>
      </c>
      <c r="Q25" s="78">
        <f>+'FRIDA data'!M70/'FRIDA data'!M44</f>
        <v>1.1152857142857142</v>
      </c>
      <c r="R25" s="73">
        <f>+'FRIDA data'!E70</f>
        <v>28.40964285714286</v>
      </c>
      <c r="S25" s="66">
        <f>+'FRIDA data'!F70</f>
        <v>35.267142857142851</v>
      </c>
      <c r="T25" s="97">
        <f>+'FRIDA data'!G70</f>
        <v>60.511785714285715</v>
      </c>
      <c r="U25" s="66">
        <f>+'FRIDA data'!H70</f>
        <v>57.798928571428569</v>
      </c>
      <c r="V25" s="66">
        <f>+'FRIDA data'!I70</f>
        <v>38.05535714285714</v>
      </c>
      <c r="W25" s="66">
        <f>+'FRIDA data'!J70</f>
        <v>70.157500000000013</v>
      </c>
      <c r="X25" s="66">
        <f>+'FRIDA data'!K70</f>
        <v>35.869999999999997</v>
      </c>
      <c r="Y25" s="66">
        <f>+'FRIDA data'!L70</f>
        <v>13.564285714285715</v>
      </c>
      <c r="Z25" s="67">
        <f>+'FRIDA data'!M70</f>
        <v>44.611428571428569</v>
      </c>
      <c r="AA25" s="105">
        <f>+'FRIDA data'!Q27</f>
        <v>795.47</v>
      </c>
      <c r="AB25" s="70">
        <f>+'FRIDA data'!F27</f>
        <v>987.4799999999999</v>
      </c>
      <c r="AC25" s="70">
        <f>+'FRIDA data'!G27</f>
        <v>1694.33</v>
      </c>
      <c r="AD25" s="70">
        <f>+'FRIDA data'!H27</f>
        <v>1618.37</v>
      </c>
      <c r="AE25" s="70">
        <f>+'FRIDA data'!I27+'FRIDA data'!J27</f>
        <v>1065.55</v>
      </c>
      <c r="AF25" s="70">
        <f>+'FRIDA data'!K27+'FRIDA data'!L27</f>
        <v>1964.4100000000003</v>
      </c>
      <c r="AG25" s="70">
        <f>+'FRIDA data'!M27</f>
        <v>1004.3599999999999</v>
      </c>
      <c r="AH25" s="70">
        <f>+'FRIDA data'!N27</f>
        <v>379.8</v>
      </c>
      <c r="AI25" s="71">
        <f>+'FRIDA data'!O27</f>
        <v>1249.1199999999999</v>
      </c>
    </row>
    <row r="26" spans="1:35" ht="75" customHeight="1" x14ac:dyDescent="0.2">
      <c r="A26" s="24"/>
      <c r="B26" s="2" t="s">
        <v>60</v>
      </c>
      <c r="C26" s="2">
        <v>509</v>
      </c>
      <c r="D26" s="2"/>
      <c r="E26" s="2">
        <v>509</v>
      </c>
      <c r="F26" s="3">
        <v>4291</v>
      </c>
      <c r="G26" s="197"/>
      <c r="H26" s="7">
        <v>13</v>
      </c>
      <c r="I26" s="62">
        <f>+'FRIDA data'!E80/'FRIDA data'!E44</f>
        <v>1.5906249999999997</v>
      </c>
      <c r="J26" s="94">
        <f>+'FRIDA data'!F80/'FRIDA data'!F44</f>
        <v>1.4542857142857142</v>
      </c>
      <c r="K26" s="94">
        <f>+'FRIDA data'!G80/'FRIDA data'!G44</f>
        <v>1.2218384074941451</v>
      </c>
      <c r="L26" s="95">
        <f>+'FRIDA data'!H80/'FRIDA data'!H44</f>
        <v>0.79531250000000009</v>
      </c>
      <c r="M26" s="94">
        <f>+'FRIDA data'!I80/'FRIDA data'!I44</f>
        <v>1.4779968944099378</v>
      </c>
      <c r="N26" s="94">
        <f>+'FRIDA data'!J80/'FRIDA data'!J44</f>
        <v>1.7735191637630661</v>
      </c>
      <c r="O26" s="94">
        <f>+'FRIDA data'!K80/'FRIDA data'!K44</f>
        <v>1.5270000000000001</v>
      </c>
      <c r="P26" s="94">
        <f>+'FRIDA data'!L80/'FRIDA data'!L44</f>
        <v>1.9555735930735931</v>
      </c>
      <c r="Q26" s="78">
        <f>+'FRIDA data'!M80/'FRIDA data'!M44</f>
        <v>1.5451785714285715</v>
      </c>
      <c r="R26" s="73">
        <f>+'FRIDA data'!E80</f>
        <v>25.449999999999996</v>
      </c>
      <c r="S26" s="66">
        <f>+'FRIDA data'!F80</f>
        <v>43.628571428571426</v>
      </c>
      <c r="T26" s="66">
        <f>+'FRIDA data'!G80</f>
        <v>74.532142857142844</v>
      </c>
      <c r="U26" s="97">
        <f>+'FRIDA data'!H80</f>
        <v>38.175000000000004</v>
      </c>
      <c r="V26" s="66">
        <f>+'FRIDA data'!I80</f>
        <v>33.993928571428569</v>
      </c>
      <c r="W26" s="66">
        <f>+'FRIDA data'!J80</f>
        <v>72.714285714285708</v>
      </c>
      <c r="X26" s="66">
        <f>+'FRIDA data'!K80</f>
        <v>38.175000000000004</v>
      </c>
      <c r="Y26" s="66">
        <f>+'FRIDA data'!L80</f>
        <v>12.906785714285714</v>
      </c>
      <c r="Z26" s="67">
        <f>+'FRIDA data'!M80</f>
        <v>61.807142857142857</v>
      </c>
      <c r="AA26" s="105">
        <f>+'FRIDA data'!Q33</f>
        <v>712.59999999999991</v>
      </c>
      <c r="AB26" s="70">
        <f>+'FRIDA data'!F33</f>
        <v>1221.5999999999999</v>
      </c>
      <c r="AC26" s="70">
        <f>+'FRIDA data'!G33</f>
        <v>2086.8999999999996</v>
      </c>
      <c r="AD26" s="70">
        <f>+'FRIDA data'!H33</f>
        <v>1068.9000000000001</v>
      </c>
      <c r="AE26" s="70">
        <f>+'FRIDA data'!I33+'FRIDA data'!J33</f>
        <v>951.82999999999993</v>
      </c>
      <c r="AF26" s="70">
        <f>+'FRIDA data'!K33+'FRIDA data'!L33</f>
        <v>2035.9999999999998</v>
      </c>
      <c r="AG26" s="70">
        <f>+'FRIDA data'!M33</f>
        <v>1068.9000000000001</v>
      </c>
      <c r="AH26" s="70">
        <f>+'FRIDA data'!N33</f>
        <v>361.39</v>
      </c>
      <c r="AI26" s="71">
        <f>+'FRIDA data'!O33</f>
        <v>1730.6</v>
      </c>
    </row>
    <row r="27" spans="1:35" ht="48.75" customHeight="1" thickBot="1" x14ac:dyDescent="0.25">
      <c r="A27" s="38"/>
      <c r="B27" s="39" t="s">
        <v>61</v>
      </c>
      <c r="C27" s="39">
        <v>180</v>
      </c>
      <c r="D27" s="39"/>
      <c r="E27" s="39">
        <v>180</v>
      </c>
      <c r="F27" s="40">
        <v>4882</v>
      </c>
      <c r="G27" s="198"/>
      <c r="H27" s="41">
        <v>30</v>
      </c>
      <c r="I27" s="106">
        <f>+'FRIDA data'!E75/'FRIDA data'!E44</f>
        <v>1.5026785714285715</v>
      </c>
      <c r="J27" s="107">
        <f>+'FRIDA data'!F75/'FRIDA data'!F44</f>
        <v>1.1121428571428571</v>
      </c>
      <c r="K27" s="107">
        <f>+'FRIDA data'!G75/'FRIDA data'!G44</f>
        <v>1.0749414519906322</v>
      </c>
      <c r="L27" s="108">
        <f>+'FRIDA data'!H75/'FRIDA data'!H44</f>
        <v>0.5825892857142857</v>
      </c>
      <c r="M27" s="107">
        <f>+'FRIDA data'!I75/'FRIDA data'!I44</f>
        <v>1.2465838509316769</v>
      </c>
      <c r="N27" s="107">
        <f>+'FRIDA data'!J75/'FRIDA data'!J44</f>
        <v>1.7263066202090591</v>
      </c>
      <c r="O27" s="107">
        <f>+'FRIDA data'!K75/'FRIDA data'!K44</f>
        <v>1.1777142857142857</v>
      </c>
      <c r="P27" s="107">
        <f>+'FRIDA data'!L75/'FRIDA data'!L44</f>
        <v>2.0454545454545454</v>
      </c>
      <c r="Q27" s="109">
        <f>+'FRIDA data'!M75/'FRIDA data'!M44</f>
        <v>1.0976785714285715</v>
      </c>
      <c r="R27" s="110">
        <f>+'FRIDA data'!E75</f>
        <v>24.042857142857144</v>
      </c>
      <c r="S27" s="111">
        <f>+'FRIDA data'!F75</f>
        <v>33.364285714285714</v>
      </c>
      <c r="T27" s="111">
        <f>+'FRIDA data'!G75</f>
        <v>65.571428571428569</v>
      </c>
      <c r="U27" s="112">
        <f>+'FRIDA data'!H75</f>
        <v>27.964285714285712</v>
      </c>
      <c r="V27" s="111">
        <f>+'FRIDA data'!I75</f>
        <v>28.671428571428571</v>
      </c>
      <c r="W27" s="111">
        <f>+'FRIDA data'!J75</f>
        <v>70.778571428571425</v>
      </c>
      <c r="X27" s="111">
        <f>+'FRIDA data'!K75</f>
        <v>29.442857142857143</v>
      </c>
      <c r="Y27" s="111">
        <f>+'FRIDA data'!L75</f>
        <v>13.5</v>
      </c>
      <c r="Z27" s="113">
        <f>+'FRIDA data'!M75</f>
        <v>43.907142857142858</v>
      </c>
      <c r="AA27" s="114">
        <f>+'FRIDA data'!Q32</f>
        <v>673.2</v>
      </c>
      <c r="AB27" s="115">
        <f>+'FRIDA data'!F32</f>
        <v>934.2</v>
      </c>
      <c r="AC27" s="115">
        <f>+'FRIDA data'!G32</f>
        <v>1835.9999999999998</v>
      </c>
      <c r="AD27" s="115">
        <f>+'FRIDA data'!H32</f>
        <v>782.99999999999989</v>
      </c>
      <c r="AE27" s="115">
        <f>+'FRIDA data'!I32+'FRIDA data'!J32</f>
        <v>802.8</v>
      </c>
      <c r="AF27" s="115">
        <f>+'FRIDA data'!K32+'FRIDA data'!L32</f>
        <v>1981.7999999999997</v>
      </c>
      <c r="AG27" s="115">
        <f>+'FRIDA data'!M32</f>
        <v>824.4</v>
      </c>
      <c r="AH27" s="115">
        <f>+'FRIDA data'!N32</f>
        <v>378</v>
      </c>
      <c r="AI27" s="116">
        <f>+'FRIDA data'!O32</f>
        <v>1229.4000000000001</v>
      </c>
    </row>
    <row r="28" spans="1:35" ht="15.75" x14ac:dyDescent="0.2">
      <c r="A28" s="58" t="s">
        <v>62</v>
      </c>
      <c r="B28" s="58"/>
      <c r="C28" s="8"/>
      <c r="D28" s="8"/>
      <c r="E28" s="8"/>
      <c r="F28" s="9"/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35" ht="15.75" x14ac:dyDescent="0.2">
      <c r="A29" s="305" t="s">
        <v>63</v>
      </c>
      <c r="B29" s="305"/>
      <c r="C29" s="305"/>
      <c r="D29" s="305"/>
      <c r="E29" s="305"/>
      <c r="F29" s="9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35" ht="15.75" x14ac:dyDescent="0.2">
      <c r="A30" s="58" t="s">
        <v>64</v>
      </c>
      <c r="B30" s="58"/>
      <c r="C30" s="58"/>
      <c r="D30" s="58"/>
      <c r="E30" s="58"/>
      <c r="F30" s="9"/>
      <c r="G30" s="9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35" ht="15.75" x14ac:dyDescent="0.2">
      <c r="A31" s="59" t="s">
        <v>65</v>
      </c>
      <c r="B31" s="5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35" ht="15.75" x14ac:dyDescent="0.2">
      <c r="A32" s="58" t="s">
        <v>66</v>
      </c>
      <c r="B32" s="58"/>
      <c r="C32" s="4"/>
      <c r="D32" s="4"/>
      <c r="E32" s="5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22" ht="15.75" x14ac:dyDescent="0.2">
      <c r="A33" s="58" t="s">
        <v>67</v>
      </c>
      <c r="B33" s="5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22" ht="57" customHeight="1" x14ac:dyDescent="0.2">
      <c r="A34" s="306" t="s">
        <v>68</v>
      </c>
      <c r="B34" s="306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5.75" x14ac:dyDescent="0.25">
      <c r="A35" s="57" t="s">
        <v>69</v>
      </c>
      <c r="C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22" ht="15.75" x14ac:dyDescent="0.25">
      <c r="A36" s="30" t="s">
        <v>70</v>
      </c>
      <c r="B36" s="1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22" ht="15.75" x14ac:dyDescent="0.2">
      <c r="B37" s="17"/>
      <c r="D37" s="4"/>
      <c r="E37" s="4"/>
    </row>
    <row r="38" spans="1:22" ht="15.75" x14ac:dyDescent="0.2">
      <c r="A38" s="52"/>
      <c r="B38" s="58" t="s">
        <v>71</v>
      </c>
      <c r="C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22" ht="15.75" x14ac:dyDescent="0.25">
      <c r="A39" s="53"/>
      <c r="B39" s="57" t="s">
        <v>72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22" ht="15.75" x14ac:dyDescent="0.25">
      <c r="A40" s="54"/>
      <c r="B40" s="57" t="s">
        <v>73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22" ht="15.75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22" ht="15.75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2" ht="15.75" x14ac:dyDescent="0.2">
      <c r="D43" s="4"/>
      <c r="E43" s="4"/>
    </row>
    <row r="44" spans="1:22" ht="15.75" x14ac:dyDescent="0.2">
      <c r="C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2" ht="15.75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2" ht="15.75" x14ac:dyDescent="0.2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2" ht="15.75" x14ac:dyDescent="0.2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2" ht="15.75" x14ac:dyDescent="0.2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3:17" ht="15.75" x14ac:dyDescent="0.2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17" ht="15.75" x14ac:dyDescent="0.2">
      <c r="D50" s="4"/>
      <c r="E50" s="4"/>
    </row>
    <row r="51" spans="3:17" ht="15.75" x14ac:dyDescent="0.2">
      <c r="C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3:17" ht="15.75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3:17" ht="15.75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3:17" ht="15.75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3:17" ht="15.75" x14ac:dyDescent="0.2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3:17" ht="16.350000000000001" customHeight="1" x14ac:dyDescent="0.2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3:17" ht="15.75" x14ac:dyDescent="0.2">
      <c r="D57" s="4"/>
      <c r="E57" s="4"/>
    </row>
    <row r="58" spans="3:17" ht="16.350000000000001" customHeight="1" x14ac:dyDescent="0.2">
      <c r="C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3:17" ht="13.7" customHeight="1" x14ac:dyDescent="0.2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3:17" ht="13.7" customHeight="1" x14ac:dyDescent="0.2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3:17" ht="16.350000000000001" customHeight="1" x14ac:dyDescent="0.2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3:17" ht="16.350000000000001" customHeight="1" x14ac:dyDescent="0.2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3:17" ht="16.7" customHeight="1" x14ac:dyDescent="0.2">
      <c r="D63" s="4"/>
      <c r="E63" s="4"/>
    </row>
  </sheetData>
  <mergeCells count="34">
    <mergeCell ref="H15:H16"/>
    <mergeCell ref="I16:Q16"/>
    <mergeCell ref="AA16:AI16"/>
    <mergeCell ref="A29:E29"/>
    <mergeCell ref="A34:B34"/>
    <mergeCell ref="A15:A16"/>
    <mergeCell ref="B15:B16"/>
    <mergeCell ref="C15:C16"/>
    <mergeCell ref="D15:D16"/>
    <mergeCell ref="E15:E16"/>
    <mergeCell ref="F15:F16"/>
    <mergeCell ref="G15:G16"/>
    <mergeCell ref="H4:H5"/>
    <mergeCell ref="I5:Q5"/>
    <mergeCell ref="AA5:AI5"/>
    <mergeCell ref="A13:H14"/>
    <mergeCell ref="I13:AI13"/>
    <mergeCell ref="I14:Q14"/>
    <mergeCell ref="R14:Z14"/>
    <mergeCell ref="AA14:AI14"/>
    <mergeCell ref="A4:A5"/>
    <mergeCell ref="B4:B5"/>
    <mergeCell ref="C4:C5"/>
    <mergeCell ref="D4:D5"/>
    <mergeCell ref="E4:E5"/>
    <mergeCell ref="F4:F5"/>
    <mergeCell ref="G4:G5"/>
    <mergeCell ref="A1:H1"/>
    <mergeCell ref="I1:AI1"/>
    <mergeCell ref="A2:H3"/>
    <mergeCell ref="I2:AI2"/>
    <mergeCell ref="I3:Q3"/>
    <mergeCell ref="R3:Z3"/>
    <mergeCell ref="AA3:AI3"/>
  </mergeCells>
  <pageMargins left="0.7" right="0.7" top="0.75" bottom="0.75" header="0.3" footer="0.3"/>
  <pageSetup paperSize="8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412D-9A0A-4132-BEC9-D825BCDF4221}">
  <dimension ref="A1:HT118"/>
  <sheetViews>
    <sheetView topLeftCell="A26" workbookViewId="0">
      <selection activeCell="L3" sqref="L3"/>
    </sheetView>
  </sheetViews>
  <sheetFormatPr defaultColWidth="9" defaultRowHeight="12" x14ac:dyDescent="0.2"/>
  <cols>
    <col min="1" max="1" width="29.140625" customWidth="1"/>
    <col min="2" max="2" width="28" customWidth="1"/>
    <col min="3" max="3" width="23.5703125" customWidth="1"/>
    <col min="4" max="4" width="36.7109375" customWidth="1"/>
    <col min="5" max="22" width="14.42578125" customWidth="1"/>
    <col min="23" max="23" width="11.85546875" customWidth="1"/>
    <col min="30" max="30" width="10" customWidth="1"/>
    <col min="36" max="193" width="0" hidden="1" customWidth="1"/>
    <col min="194" max="194" width="9.42578125" customWidth="1"/>
  </cols>
  <sheetData>
    <row r="1" spans="1:228" ht="15" x14ac:dyDescent="0.25">
      <c r="A1" s="170"/>
      <c r="B1" s="171"/>
      <c r="C1" s="171"/>
      <c r="D1" s="172"/>
      <c r="E1" s="187" t="s">
        <v>74</v>
      </c>
      <c r="F1" s="173" t="s">
        <v>15</v>
      </c>
      <c r="G1" s="173" t="s">
        <v>16</v>
      </c>
      <c r="H1" s="173" t="s">
        <v>17</v>
      </c>
      <c r="I1" s="173" t="s">
        <v>75</v>
      </c>
      <c r="J1" s="173" t="s">
        <v>76</v>
      </c>
      <c r="K1" s="173" t="s">
        <v>77</v>
      </c>
      <c r="L1" s="173" t="s">
        <v>78</v>
      </c>
      <c r="M1" s="173" t="s">
        <v>79</v>
      </c>
      <c r="N1" s="173" t="s">
        <v>21</v>
      </c>
      <c r="O1" s="173" t="s">
        <v>22</v>
      </c>
      <c r="P1" s="173" t="s">
        <v>80</v>
      </c>
      <c r="Q1" s="173" t="s">
        <v>14</v>
      </c>
      <c r="R1" s="173" t="s">
        <v>81</v>
      </c>
      <c r="S1" s="173" t="s">
        <v>82</v>
      </c>
      <c r="T1" s="173" t="s">
        <v>83</v>
      </c>
      <c r="U1" s="173" t="s">
        <v>84</v>
      </c>
      <c r="V1" s="173" t="s">
        <v>85</v>
      </c>
      <c r="W1" s="173" t="s">
        <v>86</v>
      </c>
      <c r="X1" s="173" t="s">
        <v>87</v>
      </c>
      <c r="Y1" s="173" t="s">
        <v>88</v>
      </c>
      <c r="Z1" s="173" t="s">
        <v>89</v>
      </c>
      <c r="AA1" s="173" t="s">
        <v>90</v>
      </c>
      <c r="AB1" s="173" t="s">
        <v>91</v>
      </c>
      <c r="AC1" s="173" t="s">
        <v>92</v>
      </c>
      <c r="AD1" s="173" t="s">
        <v>93</v>
      </c>
      <c r="AE1" s="173" t="s">
        <v>94</v>
      </c>
      <c r="AF1" s="173" t="s">
        <v>95</v>
      </c>
      <c r="AG1" s="173" t="s">
        <v>96</v>
      </c>
      <c r="AH1" s="173" t="s">
        <v>97</v>
      </c>
      <c r="AI1" s="173" t="s">
        <v>98</v>
      </c>
      <c r="AJ1" s="173" t="s">
        <v>99</v>
      </c>
      <c r="AK1" s="173" t="s">
        <v>100</v>
      </c>
      <c r="AL1" s="173" t="s">
        <v>101</v>
      </c>
      <c r="AM1" s="173" t="s">
        <v>102</v>
      </c>
      <c r="AN1" s="173" t="s">
        <v>103</v>
      </c>
      <c r="AO1" s="173" t="s">
        <v>104</v>
      </c>
      <c r="AP1" s="173" t="s">
        <v>105</v>
      </c>
      <c r="AQ1" s="173" t="s">
        <v>106</v>
      </c>
      <c r="AR1" s="173" t="s">
        <v>107</v>
      </c>
      <c r="AS1" s="173" t="s">
        <v>108</v>
      </c>
      <c r="AT1" s="173" t="s">
        <v>109</v>
      </c>
      <c r="AU1" s="173" t="s">
        <v>110</v>
      </c>
      <c r="AV1" s="173" t="s">
        <v>111</v>
      </c>
      <c r="AW1" s="173" t="s">
        <v>112</v>
      </c>
      <c r="AX1" s="173" t="s">
        <v>113</v>
      </c>
      <c r="AY1" s="173" t="s">
        <v>114</v>
      </c>
      <c r="AZ1" s="173" t="s">
        <v>115</v>
      </c>
      <c r="BA1" s="173" t="s">
        <v>116</v>
      </c>
      <c r="BB1" s="173" t="s">
        <v>117</v>
      </c>
      <c r="BC1" s="173" t="s">
        <v>118</v>
      </c>
      <c r="BD1" s="173" t="s">
        <v>119</v>
      </c>
      <c r="BE1" s="173" t="s">
        <v>120</v>
      </c>
      <c r="BF1" s="173" t="s">
        <v>121</v>
      </c>
      <c r="BG1" s="173" t="s">
        <v>122</v>
      </c>
      <c r="BH1" s="173" t="s">
        <v>123</v>
      </c>
      <c r="BI1" s="173" t="s">
        <v>124</v>
      </c>
      <c r="BJ1" s="173" t="s">
        <v>125</v>
      </c>
      <c r="BK1" s="173" t="s">
        <v>126</v>
      </c>
      <c r="BL1" s="173" t="s">
        <v>127</v>
      </c>
      <c r="BM1" s="173" t="s">
        <v>128</v>
      </c>
      <c r="BN1" s="173" t="s">
        <v>129</v>
      </c>
      <c r="BO1" s="173" t="s">
        <v>130</v>
      </c>
      <c r="BP1" s="173" t="s">
        <v>131</v>
      </c>
      <c r="BQ1" s="173" t="s">
        <v>132</v>
      </c>
      <c r="BR1" s="173" t="s">
        <v>133</v>
      </c>
      <c r="BS1" s="173" t="s">
        <v>134</v>
      </c>
      <c r="BT1" s="173" t="s">
        <v>135</v>
      </c>
      <c r="BU1" s="173" t="s">
        <v>136</v>
      </c>
      <c r="BV1" s="173" t="s">
        <v>137</v>
      </c>
      <c r="BW1" s="173" t="s">
        <v>138</v>
      </c>
      <c r="BX1" s="173" t="s">
        <v>139</v>
      </c>
      <c r="BY1" s="173" t="s">
        <v>140</v>
      </c>
      <c r="BZ1" s="173" t="s">
        <v>141</v>
      </c>
      <c r="CA1" s="173" t="s">
        <v>142</v>
      </c>
      <c r="CB1" s="173" t="s">
        <v>143</v>
      </c>
      <c r="CC1" s="173" t="s">
        <v>144</v>
      </c>
      <c r="CD1" s="173" t="s">
        <v>145</v>
      </c>
      <c r="CE1" s="173" t="s">
        <v>146</v>
      </c>
      <c r="CF1" s="173" t="s">
        <v>147</v>
      </c>
      <c r="CG1" s="173" t="s">
        <v>148</v>
      </c>
      <c r="CH1" s="173" t="s">
        <v>149</v>
      </c>
      <c r="CI1" s="173" t="s">
        <v>150</v>
      </c>
      <c r="CJ1" s="173" t="s">
        <v>151</v>
      </c>
      <c r="CK1" s="173" t="s">
        <v>152</v>
      </c>
      <c r="CL1" s="173" t="s">
        <v>153</v>
      </c>
      <c r="CM1" s="173" t="s">
        <v>154</v>
      </c>
      <c r="CN1" s="173" t="s">
        <v>155</v>
      </c>
      <c r="CO1" s="173" t="s">
        <v>156</v>
      </c>
      <c r="CP1" s="173" t="s">
        <v>157</v>
      </c>
      <c r="CQ1" s="173" t="s">
        <v>158</v>
      </c>
      <c r="CR1" s="173" t="s">
        <v>159</v>
      </c>
      <c r="CS1" s="173" t="s">
        <v>160</v>
      </c>
      <c r="CT1" s="173" t="s">
        <v>161</v>
      </c>
      <c r="CU1" s="173" t="s">
        <v>162</v>
      </c>
      <c r="CV1" s="173" t="s">
        <v>163</v>
      </c>
      <c r="CW1" s="173" t="s">
        <v>164</v>
      </c>
      <c r="CX1" s="173" t="s">
        <v>165</v>
      </c>
      <c r="CY1" s="173" t="s">
        <v>166</v>
      </c>
      <c r="CZ1" s="173" t="s">
        <v>167</v>
      </c>
      <c r="DA1" s="173" t="s">
        <v>168</v>
      </c>
      <c r="DB1" s="173" t="s">
        <v>169</v>
      </c>
      <c r="DC1" s="173" t="s">
        <v>170</v>
      </c>
      <c r="DD1" s="173" t="s">
        <v>171</v>
      </c>
      <c r="DE1" s="173" t="s">
        <v>172</v>
      </c>
      <c r="DF1" s="173" t="s">
        <v>173</v>
      </c>
      <c r="DG1" s="173" t="s">
        <v>174</v>
      </c>
      <c r="DH1" s="173" t="s">
        <v>175</v>
      </c>
      <c r="DI1" s="173" t="s">
        <v>176</v>
      </c>
      <c r="DJ1" s="173" t="s">
        <v>177</v>
      </c>
      <c r="DK1" s="173" t="s">
        <v>178</v>
      </c>
      <c r="DL1" s="173" t="s">
        <v>179</v>
      </c>
      <c r="DM1" s="173" t="s">
        <v>180</v>
      </c>
      <c r="DN1" s="173" t="s">
        <v>181</v>
      </c>
      <c r="DO1" s="173" t="s">
        <v>182</v>
      </c>
      <c r="DP1" s="173" t="s">
        <v>183</v>
      </c>
      <c r="DQ1" s="173" t="s">
        <v>184</v>
      </c>
      <c r="DR1" s="173" t="s">
        <v>185</v>
      </c>
      <c r="DS1" s="173" t="s">
        <v>186</v>
      </c>
      <c r="DT1" s="173" t="s">
        <v>187</v>
      </c>
      <c r="DU1" s="173" t="s">
        <v>188</v>
      </c>
      <c r="DV1" s="173" t="s">
        <v>189</v>
      </c>
      <c r="DW1" s="173" t="s">
        <v>190</v>
      </c>
      <c r="DX1" s="173" t="s">
        <v>191</v>
      </c>
      <c r="DY1" s="173" t="s">
        <v>192</v>
      </c>
      <c r="DZ1" s="173" t="s">
        <v>193</v>
      </c>
      <c r="EA1" s="173" t="s">
        <v>194</v>
      </c>
      <c r="EB1" s="173" t="s">
        <v>195</v>
      </c>
      <c r="EC1" s="173" t="s">
        <v>196</v>
      </c>
      <c r="ED1" s="173" t="s">
        <v>197</v>
      </c>
      <c r="EE1" s="173" t="s">
        <v>198</v>
      </c>
      <c r="EF1" s="173" t="s">
        <v>199</v>
      </c>
      <c r="EG1" s="173" t="s">
        <v>200</v>
      </c>
      <c r="EH1" s="173" t="s">
        <v>201</v>
      </c>
      <c r="EI1" s="173" t="s">
        <v>202</v>
      </c>
      <c r="EJ1" s="173" t="s">
        <v>203</v>
      </c>
      <c r="EK1" s="173" t="s">
        <v>204</v>
      </c>
      <c r="EL1" s="173" t="s">
        <v>205</v>
      </c>
      <c r="EM1" s="173" t="s">
        <v>206</v>
      </c>
      <c r="EN1" s="173" t="s">
        <v>207</v>
      </c>
      <c r="EO1" s="173" t="s">
        <v>208</v>
      </c>
      <c r="EP1" s="173" t="s">
        <v>209</v>
      </c>
      <c r="EQ1" s="173" t="s">
        <v>210</v>
      </c>
      <c r="ER1" s="173" t="s">
        <v>211</v>
      </c>
      <c r="ES1" s="173" t="s">
        <v>212</v>
      </c>
      <c r="ET1" s="173" t="s">
        <v>213</v>
      </c>
      <c r="EU1" s="173" t="s">
        <v>214</v>
      </c>
      <c r="EV1" s="173" t="s">
        <v>215</v>
      </c>
      <c r="EW1" s="173" t="s">
        <v>216</v>
      </c>
      <c r="EX1" s="173" t="s">
        <v>217</v>
      </c>
      <c r="EY1" s="173" t="s">
        <v>218</v>
      </c>
      <c r="EZ1" s="173" t="s">
        <v>219</v>
      </c>
      <c r="FA1" s="173" t="s">
        <v>220</v>
      </c>
      <c r="FB1" s="173" t="s">
        <v>221</v>
      </c>
      <c r="FC1" s="173" t="s">
        <v>222</v>
      </c>
      <c r="FD1" s="173" t="s">
        <v>223</v>
      </c>
      <c r="FE1" s="173" t="s">
        <v>224</v>
      </c>
      <c r="FF1" s="173" t="s">
        <v>225</v>
      </c>
      <c r="FG1" s="173" t="s">
        <v>226</v>
      </c>
      <c r="FH1" s="173" t="s">
        <v>227</v>
      </c>
      <c r="FI1" s="173" t="s">
        <v>228</v>
      </c>
      <c r="FJ1" s="173" t="s">
        <v>229</v>
      </c>
      <c r="FK1" s="173" t="s">
        <v>230</v>
      </c>
      <c r="FL1" s="173" t="s">
        <v>231</v>
      </c>
      <c r="FM1" s="173" t="s">
        <v>232</v>
      </c>
      <c r="FN1" s="173" t="s">
        <v>233</v>
      </c>
      <c r="FO1" s="173" t="s">
        <v>234</v>
      </c>
      <c r="FP1" s="173" t="s">
        <v>235</v>
      </c>
      <c r="FQ1" s="173" t="s">
        <v>236</v>
      </c>
      <c r="FR1" s="173" t="s">
        <v>237</v>
      </c>
      <c r="FS1" s="173" t="s">
        <v>238</v>
      </c>
      <c r="FT1" s="173" t="s">
        <v>239</v>
      </c>
      <c r="FU1" s="173" t="s">
        <v>240</v>
      </c>
      <c r="FV1" s="173" t="s">
        <v>241</v>
      </c>
      <c r="FW1" s="173" t="s">
        <v>242</v>
      </c>
      <c r="FX1" s="173" t="s">
        <v>243</v>
      </c>
      <c r="FY1" s="173" t="s">
        <v>244</v>
      </c>
      <c r="FZ1" s="173" t="s">
        <v>245</v>
      </c>
      <c r="GA1" s="173" t="s">
        <v>246</v>
      </c>
      <c r="GB1" s="173" t="s">
        <v>247</v>
      </c>
      <c r="GC1" s="173" t="s">
        <v>248</v>
      </c>
      <c r="GD1" s="173" t="s">
        <v>249</v>
      </c>
      <c r="GE1" s="173" t="s">
        <v>250</v>
      </c>
      <c r="GF1" s="173" t="s">
        <v>251</v>
      </c>
      <c r="GG1" s="173" t="s">
        <v>252</v>
      </c>
      <c r="GH1" s="173" t="s">
        <v>253</v>
      </c>
      <c r="GI1" s="173" t="s">
        <v>254</v>
      </c>
      <c r="GJ1" s="173" t="s">
        <v>255</v>
      </c>
      <c r="GK1" s="173" t="s">
        <v>256</v>
      </c>
      <c r="GL1" s="173" t="s">
        <v>74</v>
      </c>
      <c r="GM1" s="173" t="s">
        <v>15</v>
      </c>
      <c r="GN1" s="173" t="s">
        <v>16</v>
      </c>
      <c r="GO1" s="173" t="s">
        <v>17</v>
      </c>
      <c r="GP1" s="173" t="s">
        <v>75</v>
      </c>
      <c r="GQ1" s="173" t="s">
        <v>76</v>
      </c>
      <c r="GR1" s="173" t="s">
        <v>77</v>
      </c>
      <c r="GS1" s="173" t="s">
        <v>78</v>
      </c>
      <c r="GT1" s="173" t="s">
        <v>79</v>
      </c>
      <c r="GU1" s="173" t="s">
        <v>21</v>
      </c>
      <c r="GV1" s="173" t="s">
        <v>22</v>
      </c>
      <c r="GW1" s="173" t="s">
        <v>80</v>
      </c>
      <c r="GX1" s="173" t="s">
        <v>14</v>
      </c>
      <c r="GY1" s="173" t="s">
        <v>81</v>
      </c>
      <c r="GZ1" s="173" t="s">
        <v>82</v>
      </c>
      <c r="HA1" s="173" t="s">
        <v>83</v>
      </c>
      <c r="HB1" s="173" t="s">
        <v>84</v>
      </c>
      <c r="HC1" s="173" t="s">
        <v>85</v>
      </c>
      <c r="HD1" s="173" t="s">
        <v>86</v>
      </c>
      <c r="HE1" s="173" t="s">
        <v>257</v>
      </c>
      <c r="HF1" s="173" t="s">
        <v>258</v>
      </c>
      <c r="HG1" s="173" t="s">
        <v>259</v>
      </c>
      <c r="HH1" s="173" t="s">
        <v>260</v>
      </c>
      <c r="HI1" s="173" t="s">
        <v>261</v>
      </c>
      <c r="HJ1" s="173" t="s">
        <v>262</v>
      </c>
      <c r="HK1" s="173" t="s">
        <v>263</v>
      </c>
      <c r="HL1" s="173" t="s">
        <v>264</v>
      </c>
      <c r="HM1" s="173" t="s">
        <v>265</v>
      </c>
      <c r="HN1" s="173" t="s">
        <v>266</v>
      </c>
      <c r="HO1" s="173" t="s">
        <v>267</v>
      </c>
      <c r="HP1" s="173" t="s">
        <v>268</v>
      </c>
      <c r="HQ1" s="173" t="s">
        <v>269</v>
      </c>
      <c r="HR1" s="173" t="s">
        <v>270</v>
      </c>
      <c r="HS1" s="173" t="s">
        <v>271</v>
      </c>
      <c r="HT1" s="174" t="s">
        <v>272</v>
      </c>
    </row>
    <row r="2" spans="1:228" ht="15" x14ac:dyDescent="0.25">
      <c r="A2" s="175"/>
      <c r="B2" s="147"/>
      <c r="C2" s="147"/>
      <c r="D2" s="147"/>
      <c r="E2" s="188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76" t="s">
        <v>273</v>
      </c>
      <c r="Y2" s="176" t="s">
        <v>274</v>
      </c>
      <c r="Z2" s="176" t="s">
        <v>275</v>
      </c>
      <c r="AA2" s="176" t="s">
        <v>276</v>
      </c>
      <c r="AB2" s="176" t="s">
        <v>91</v>
      </c>
      <c r="AC2" s="176" t="s">
        <v>277</v>
      </c>
      <c r="AD2" s="176" t="s">
        <v>278</v>
      </c>
      <c r="AE2" s="176" t="s">
        <v>279</v>
      </c>
      <c r="AF2" s="176" t="s">
        <v>280</v>
      </c>
      <c r="AG2" s="176" t="s">
        <v>281</v>
      </c>
      <c r="AH2" s="176" t="s">
        <v>282</v>
      </c>
      <c r="AI2" s="176" t="s">
        <v>283</v>
      </c>
      <c r="AJ2" s="176" t="s">
        <v>284</v>
      </c>
      <c r="AK2" s="176" t="s">
        <v>285</v>
      </c>
      <c r="AL2" s="176" t="s">
        <v>286</v>
      </c>
      <c r="AM2" s="176" t="s">
        <v>287</v>
      </c>
      <c r="AN2" s="176" t="s">
        <v>288</v>
      </c>
      <c r="AO2" s="176" t="s">
        <v>289</v>
      </c>
      <c r="AP2" s="176" t="s">
        <v>105</v>
      </c>
      <c r="AQ2" s="176" t="s">
        <v>290</v>
      </c>
      <c r="AR2" s="176" t="s">
        <v>291</v>
      </c>
      <c r="AS2" s="176" t="s">
        <v>292</v>
      </c>
      <c r="AT2" s="176" t="s">
        <v>293</v>
      </c>
      <c r="AU2" s="176" t="s">
        <v>294</v>
      </c>
      <c r="AV2" s="176" t="s">
        <v>295</v>
      </c>
      <c r="AW2" s="176" t="s">
        <v>296</v>
      </c>
      <c r="AX2" s="176" t="s">
        <v>297</v>
      </c>
      <c r="AY2" s="176" t="s">
        <v>298</v>
      </c>
      <c r="AZ2" s="176" t="s">
        <v>299</v>
      </c>
      <c r="BA2" s="176" t="s">
        <v>300</v>
      </c>
      <c r="BB2" s="176" t="s">
        <v>301</v>
      </c>
      <c r="BC2" s="176" t="s">
        <v>302</v>
      </c>
      <c r="BD2" s="176" t="s">
        <v>303</v>
      </c>
      <c r="BE2" s="176" t="s">
        <v>304</v>
      </c>
      <c r="BF2" s="176" t="s">
        <v>305</v>
      </c>
      <c r="BG2" s="176" t="s">
        <v>306</v>
      </c>
      <c r="BH2" s="176" t="s">
        <v>123</v>
      </c>
      <c r="BI2" s="176" t="s">
        <v>307</v>
      </c>
      <c r="BJ2" s="176" t="s">
        <v>308</v>
      </c>
      <c r="BK2" s="176" t="s">
        <v>126</v>
      </c>
      <c r="BL2" s="176" t="s">
        <v>309</v>
      </c>
      <c r="BM2" s="176" t="s">
        <v>310</v>
      </c>
      <c r="BN2" s="176" t="s">
        <v>311</v>
      </c>
      <c r="BO2" s="176" t="s">
        <v>312</v>
      </c>
      <c r="BP2" s="176" t="s">
        <v>313</v>
      </c>
      <c r="BQ2" s="176" t="s">
        <v>314</v>
      </c>
      <c r="BR2" s="176" t="s">
        <v>315</v>
      </c>
      <c r="BS2" s="176" t="s">
        <v>316</v>
      </c>
      <c r="BT2" s="176" t="s">
        <v>135</v>
      </c>
      <c r="BU2" s="176" t="s">
        <v>136</v>
      </c>
      <c r="BV2" s="176" t="s">
        <v>137</v>
      </c>
      <c r="BW2" s="176" t="s">
        <v>317</v>
      </c>
      <c r="BX2" s="176" t="s">
        <v>318</v>
      </c>
      <c r="BY2" s="176" t="s">
        <v>319</v>
      </c>
      <c r="BZ2" s="176" t="s">
        <v>320</v>
      </c>
      <c r="CA2" s="176" t="s">
        <v>321</v>
      </c>
      <c r="CB2" s="176" t="s">
        <v>322</v>
      </c>
      <c r="CC2" s="176" t="s">
        <v>323</v>
      </c>
      <c r="CD2" s="176" t="s">
        <v>324</v>
      </c>
      <c r="CE2" s="176" t="s">
        <v>325</v>
      </c>
      <c r="CF2" s="176" t="s">
        <v>326</v>
      </c>
      <c r="CG2" s="176" t="s">
        <v>327</v>
      </c>
      <c r="CH2" s="176" t="s">
        <v>328</v>
      </c>
      <c r="CI2" s="176" t="s">
        <v>329</v>
      </c>
      <c r="CJ2" s="176" t="s">
        <v>330</v>
      </c>
      <c r="CK2" s="176" t="s">
        <v>331</v>
      </c>
      <c r="CL2" s="176" t="s">
        <v>332</v>
      </c>
      <c r="CM2" s="176" t="s">
        <v>333</v>
      </c>
      <c r="CN2" s="176" t="s">
        <v>334</v>
      </c>
      <c r="CO2" s="176" t="s">
        <v>335</v>
      </c>
      <c r="CP2" s="176" t="s">
        <v>336</v>
      </c>
      <c r="CQ2" s="176" t="s">
        <v>158</v>
      </c>
      <c r="CR2" s="176" t="s">
        <v>337</v>
      </c>
      <c r="CS2" s="176" t="s">
        <v>160</v>
      </c>
      <c r="CT2" s="176" t="s">
        <v>338</v>
      </c>
      <c r="CU2" s="176" t="s">
        <v>339</v>
      </c>
      <c r="CV2" s="176" t="s">
        <v>340</v>
      </c>
      <c r="CW2" s="176" t="s">
        <v>341</v>
      </c>
      <c r="CX2" s="176" t="s">
        <v>342</v>
      </c>
      <c r="CY2" s="176" t="s">
        <v>166</v>
      </c>
      <c r="CZ2" s="176" t="s">
        <v>343</v>
      </c>
      <c r="DA2" s="176" t="s">
        <v>344</v>
      </c>
      <c r="DB2" s="176" t="s">
        <v>169</v>
      </c>
      <c r="DC2" s="176" t="s">
        <v>345</v>
      </c>
      <c r="DD2" s="176" t="s">
        <v>346</v>
      </c>
      <c r="DE2" s="176" t="s">
        <v>347</v>
      </c>
      <c r="DF2" s="176" t="s">
        <v>173</v>
      </c>
      <c r="DG2" s="176" t="s">
        <v>348</v>
      </c>
      <c r="DH2" s="176" t="s">
        <v>349</v>
      </c>
      <c r="DI2" s="176" t="s">
        <v>176</v>
      </c>
      <c r="DJ2" s="176" t="s">
        <v>177</v>
      </c>
      <c r="DK2" s="176" t="s">
        <v>350</v>
      </c>
      <c r="DL2" s="176" t="s">
        <v>351</v>
      </c>
      <c r="DM2" s="176" t="s">
        <v>352</v>
      </c>
      <c r="DN2" s="176" t="s">
        <v>181</v>
      </c>
      <c r="DO2" s="176" t="s">
        <v>182</v>
      </c>
      <c r="DP2" s="176" t="s">
        <v>353</v>
      </c>
      <c r="DQ2" s="176" t="s">
        <v>354</v>
      </c>
      <c r="DR2" s="176" t="s">
        <v>355</v>
      </c>
      <c r="DS2" s="176" t="s">
        <v>356</v>
      </c>
      <c r="DT2" s="176" t="s">
        <v>357</v>
      </c>
      <c r="DU2" s="176" t="s">
        <v>358</v>
      </c>
      <c r="DV2" s="176" t="s">
        <v>359</v>
      </c>
      <c r="DW2" s="176" t="s">
        <v>360</v>
      </c>
      <c r="DX2" s="176" t="s">
        <v>361</v>
      </c>
      <c r="DY2" s="176" t="s">
        <v>192</v>
      </c>
      <c r="DZ2" s="176" t="s">
        <v>193</v>
      </c>
      <c r="EA2" s="176" t="s">
        <v>194</v>
      </c>
      <c r="EB2" s="176" t="s">
        <v>195</v>
      </c>
      <c r="EC2" s="176" t="s">
        <v>196</v>
      </c>
      <c r="ED2" s="176" t="s">
        <v>197</v>
      </c>
      <c r="EE2" s="176" t="s">
        <v>198</v>
      </c>
      <c r="EF2" s="176" t="s">
        <v>199</v>
      </c>
      <c r="EG2" s="176" t="s">
        <v>200</v>
      </c>
      <c r="EH2" s="176" t="s">
        <v>201</v>
      </c>
      <c r="EI2" s="176" t="s">
        <v>202</v>
      </c>
      <c r="EJ2" s="176" t="s">
        <v>203</v>
      </c>
      <c r="EK2" s="176" t="s">
        <v>204</v>
      </c>
      <c r="EL2" s="176" t="s">
        <v>205</v>
      </c>
      <c r="EM2" s="176" t="s">
        <v>206</v>
      </c>
      <c r="EN2" s="176" t="s">
        <v>207</v>
      </c>
      <c r="EO2" s="176" t="s">
        <v>208</v>
      </c>
      <c r="EP2" s="176" t="s">
        <v>209</v>
      </c>
      <c r="EQ2" s="176" t="s">
        <v>210</v>
      </c>
      <c r="ER2" s="176" t="s">
        <v>211</v>
      </c>
      <c r="ES2" s="176" t="s">
        <v>212</v>
      </c>
      <c r="ET2" s="176" t="s">
        <v>213</v>
      </c>
      <c r="EU2" s="176" t="s">
        <v>214</v>
      </c>
      <c r="EV2" s="176" t="s">
        <v>215</v>
      </c>
      <c r="EW2" s="176" t="s">
        <v>216</v>
      </c>
      <c r="EX2" s="176" t="s">
        <v>217</v>
      </c>
      <c r="EY2" s="176" t="s">
        <v>218</v>
      </c>
      <c r="EZ2" s="176" t="s">
        <v>219</v>
      </c>
      <c r="FA2" s="176" t="s">
        <v>220</v>
      </c>
      <c r="FB2" s="176" t="s">
        <v>221</v>
      </c>
      <c r="FC2" s="176" t="s">
        <v>222</v>
      </c>
      <c r="FD2" s="176" t="s">
        <v>223</v>
      </c>
      <c r="FE2" s="176" t="s">
        <v>224</v>
      </c>
      <c r="FF2" s="176" t="s">
        <v>225</v>
      </c>
      <c r="FG2" s="176" t="s">
        <v>226</v>
      </c>
      <c r="FH2" s="176" t="s">
        <v>227</v>
      </c>
      <c r="FI2" s="176" t="s">
        <v>362</v>
      </c>
      <c r="FJ2" s="176" t="s">
        <v>229</v>
      </c>
      <c r="FK2" s="176" t="s">
        <v>230</v>
      </c>
      <c r="FL2" s="176" t="s">
        <v>231</v>
      </c>
      <c r="FM2" s="176" t="s">
        <v>232</v>
      </c>
      <c r="FN2" s="176" t="s">
        <v>233</v>
      </c>
      <c r="FO2" s="176" t="s">
        <v>234</v>
      </c>
      <c r="FP2" s="176" t="s">
        <v>235</v>
      </c>
      <c r="FQ2" s="176" t="s">
        <v>236</v>
      </c>
      <c r="FR2" s="176" t="s">
        <v>237</v>
      </c>
      <c r="FS2" s="176" t="s">
        <v>238</v>
      </c>
      <c r="FT2" s="176" t="s">
        <v>239</v>
      </c>
      <c r="FU2" s="176" t="s">
        <v>240</v>
      </c>
      <c r="FV2" s="176" t="s">
        <v>241</v>
      </c>
      <c r="FW2" s="176" t="s">
        <v>242</v>
      </c>
      <c r="FX2" s="176" t="s">
        <v>243</v>
      </c>
      <c r="FY2" s="176" t="s">
        <v>244</v>
      </c>
      <c r="FZ2" s="176" t="s">
        <v>245</v>
      </c>
      <c r="GA2" s="176" t="s">
        <v>246</v>
      </c>
      <c r="GB2" s="176" t="s">
        <v>363</v>
      </c>
      <c r="GC2" s="176" t="s">
        <v>364</v>
      </c>
      <c r="GD2" s="176" t="s">
        <v>365</v>
      </c>
      <c r="GE2" s="176" t="s">
        <v>366</v>
      </c>
      <c r="GF2" s="176" t="s">
        <v>367</v>
      </c>
      <c r="GG2" s="176" t="s">
        <v>368</v>
      </c>
      <c r="GH2" s="176" t="s">
        <v>369</v>
      </c>
      <c r="GI2" s="176" t="s">
        <v>370</v>
      </c>
      <c r="GJ2" s="176" t="s">
        <v>371</v>
      </c>
      <c r="GK2" s="176" t="s">
        <v>372</v>
      </c>
      <c r="GL2" s="176" t="s">
        <v>74</v>
      </c>
      <c r="GM2" s="176" t="s">
        <v>373</v>
      </c>
      <c r="GN2" s="176" t="s">
        <v>374</v>
      </c>
      <c r="GO2" s="176" t="s">
        <v>375</v>
      </c>
      <c r="GP2" s="176" t="s">
        <v>376</v>
      </c>
      <c r="GQ2" s="176" t="s">
        <v>377</v>
      </c>
      <c r="GR2" s="176" t="s">
        <v>378</v>
      </c>
      <c r="GS2" s="176" t="s">
        <v>379</v>
      </c>
      <c r="GT2" s="176" t="s">
        <v>380</v>
      </c>
      <c r="GU2" s="176" t="s">
        <v>381</v>
      </c>
      <c r="GV2" s="176" t="s">
        <v>382</v>
      </c>
      <c r="GW2" s="176" t="s">
        <v>383</v>
      </c>
      <c r="GX2" s="176" t="s">
        <v>384</v>
      </c>
      <c r="GY2" s="176" t="s">
        <v>385</v>
      </c>
      <c r="GZ2" s="176" t="s">
        <v>386</v>
      </c>
      <c r="HA2" s="176" t="s">
        <v>387</v>
      </c>
      <c r="HB2" s="176" t="s">
        <v>388</v>
      </c>
      <c r="HC2" s="176" t="s">
        <v>389</v>
      </c>
      <c r="HD2" s="176" t="s">
        <v>390</v>
      </c>
      <c r="HE2" s="176" t="s">
        <v>391</v>
      </c>
      <c r="HF2" s="176" t="s">
        <v>392</v>
      </c>
      <c r="HG2" s="176" t="s">
        <v>393</v>
      </c>
      <c r="HH2" s="176" t="s">
        <v>260</v>
      </c>
      <c r="HI2" s="176" t="s">
        <v>394</v>
      </c>
      <c r="HJ2" s="176" t="s">
        <v>395</v>
      </c>
      <c r="HK2" s="176" t="s">
        <v>396</v>
      </c>
      <c r="HL2" s="176" t="s">
        <v>397</v>
      </c>
      <c r="HM2" s="176" t="s">
        <v>398</v>
      </c>
      <c r="HN2" s="176" t="s">
        <v>399</v>
      </c>
      <c r="HO2" s="176" t="s">
        <v>400</v>
      </c>
      <c r="HP2" s="176" t="s">
        <v>401</v>
      </c>
      <c r="HQ2" s="176" t="s">
        <v>402</v>
      </c>
      <c r="HR2" s="176" t="s">
        <v>403</v>
      </c>
      <c r="HS2" s="176" t="s">
        <v>404</v>
      </c>
      <c r="HT2" s="177" t="s">
        <v>405</v>
      </c>
    </row>
    <row r="3" spans="1:228" ht="15.75" thickBot="1" x14ac:dyDescent="0.3">
      <c r="A3" s="175" t="s">
        <v>406</v>
      </c>
      <c r="B3" s="147" t="s">
        <v>407</v>
      </c>
      <c r="C3" s="147" t="s">
        <v>408</v>
      </c>
      <c r="D3" s="147" t="s">
        <v>409</v>
      </c>
      <c r="E3" s="189" t="s">
        <v>410</v>
      </c>
      <c r="F3" s="178" t="s">
        <v>410</v>
      </c>
      <c r="G3" s="178" t="s">
        <v>410</v>
      </c>
      <c r="H3" s="178" t="s">
        <v>410</v>
      </c>
      <c r="I3" s="178" t="s">
        <v>410</v>
      </c>
      <c r="J3" s="178" t="s">
        <v>410</v>
      </c>
      <c r="K3" s="178" t="s">
        <v>410</v>
      </c>
      <c r="L3" s="178" t="s">
        <v>410</v>
      </c>
      <c r="M3" s="178" t="s">
        <v>410</v>
      </c>
      <c r="N3" s="178" t="s">
        <v>410</v>
      </c>
      <c r="O3" s="178" t="s">
        <v>410</v>
      </c>
      <c r="P3" s="178" t="s">
        <v>410</v>
      </c>
      <c r="Q3" s="178" t="s">
        <v>410</v>
      </c>
      <c r="R3" s="178" t="s">
        <v>410</v>
      </c>
      <c r="S3" s="178" t="s">
        <v>410</v>
      </c>
      <c r="T3" s="178" t="s">
        <v>410</v>
      </c>
      <c r="U3" s="178" t="s">
        <v>410</v>
      </c>
      <c r="V3" s="178" t="s">
        <v>410</v>
      </c>
      <c r="W3" s="178" t="s">
        <v>410</v>
      </c>
      <c r="X3" s="176" t="s">
        <v>411</v>
      </c>
      <c r="Y3" s="176" t="s">
        <v>411</v>
      </c>
      <c r="Z3" s="176" t="s">
        <v>412</v>
      </c>
      <c r="AA3" s="176" t="s">
        <v>412</v>
      </c>
      <c r="AB3" s="176" t="s">
        <v>413</v>
      </c>
      <c r="AC3" s="176" t="s">
        <v>413</v>
      </c>
      <c r="AD3" s="176" t="s">
        <v>413</v>
      </c>
      <c r="AE3" s="176" t="s">
        <v>413</v>
      </c>
      <c r="AF3" s="176" t="s">
        <v>413</v>
      </c>
      <c r="AG3" s="176" t="s">
        <v>413</v>
      </c>
      <c r="AH3" s="176" t="s">
        <v>413</v>
      </c>
      <c r="AI3" s="176" t="s">
        <v>413</v>
      </c>
      <c r="AJ3" s="176" t="s">
        <v>413</v>
      </c>
      <c r="AK3" s="176" t="s">
        <v>413</v>
      </c>
      <c r="AL3" s="176" t="s">
        <v>413</v>
      </c>
      <c r="AM3" s="176" t="s">
        <v>413</v>
      </c>
      <c r="AN3" s="176" t="s">
        <v>413</v>
      </c>
      <c r="AO3" s="176" t="s">
        <v>414</v>
      </c>
      <c r="AP3" s="176" t="s">
        <v>415</v>
      </c>
      <c r="AQ3" s="176" t="s">
        <v>415</v>
      </c>
      <c r="AR3" s="176" t="s">
        <v>415</v>
      </c>
      <c r="AS3" s="176" t="s">
        <v>415</v>
      </c>
      <c r="AT3" s="176" t="s">
        <v>415</v>
      </c>
      <c r="AU3" s="176" t="s">
        <v>415</v>
      </c>
      <c r="AV3" s="176" t="s">
        <v>415</v>
      </c>
      <c r="AW3" s="176" t="s">
        <v>416</v>
      </c>
      <c r="AX3" s="176" t="s">
        <v>417</v>
      </c>
      <c r="AY3" s="176" t="s">
        <v>417</v>
      </c>
      <c r="AZ3" s="176" t="s">
        <v>417</v>
      </c>
      <c r="BA3" s="176" t="s">
        <v>417</v>
      </c>
      <c r="BB3" s="176" t="s">
        <v>417</v>
      </c>
      <c r="BC3" s="176" t="s">
        <v>415</v>
      </c>
      <c r="BD3" s="176" t="s">
        <v>417</v>
      </c>
      <c r="BE3" s="176" t="s">
        <v>417</v>
      </c>
      <c r="BF3" s="176" t="s">
        <v>417</v>
      </c>
      <c r="BG3" s="176" t="s">
        <v>418</v>
      </c>
      <c r="BH3" s="176" t="s">
        <v>417</v>
      </c>
      <c r="BI3" s="176" t="s">
        <v>417</v>
      </c>
      <c r="BJ3" s="176" t="s">
        <v>417</v>
      </c>
      <c r="BK3" s="176" t="s">
        <v>415</v>
      </c>
      <c r="BL3" s="176" t="s">
        <v>415</v>
      </c>
      <c r="BM3" s="176" t="s">
        <v>415</v>
      </c>
      <c r="BN3" s="176" t="s">
        <v>415</v>
      </c>
      <c r="BO3" s="176" t="s">
        <v>417</v>
      </c>
      <c r="BP3" s="176" t="s">
        <v>417</v>
      </c>
      <c r="BQ3" s="176" t="s">
        <v>417</v>
      </c>
      <c r="BR3" s="176" t="s">
        <v>417</v>
      </c>
      <c r="BS3" s="176" t="s">
        <v>417</v>
      </c>
      <c r="BT3" s="176" t="s">
        <v>417</v>
      </c>
      <c r="BU3" s="176" t="s">
        <v>417</v>
      </c>
      <c r="BV3" s="176" t="s">
        <v>415</v>
      </c>
      <c r="BW3" s="176" t="s">
        <v>417</v>
      </c>
      <c r="BX3" s="176" t="s">
        <v>417</v>
      </c>
      <c r="BY3" s="176" t="s">
        <v>417</v>
      </c>
      <c r="BZ3" s="176" t="s">
        <v>417</v>
      </c>
      <c r="CA3" s="176" t="s">
        <v>415</v>
      </c>
      <c r="CB3" s="176" t="s">
        <v>415</v>
      </c>
      <c r="CC3" s="176" t="s">
        <v>415</v>
      </c>
      <c r="CD3" s="176" t="s">
        <v>415</v>
      </c>
      <c r="CE3" s="176" t="s">
        <v>417</v>
      </c>
      <c r="CF3" s="176" t="s">
        <v>417</v>
      </c>
      <c r="CG3" s="176" t="s">
        <v>415</v>
      </c>
      <c r="CH3" s="176" t="s">
        <v>417</v>
      </c>
      <c r="CI3" s="176" t="s">
        <v>415</v>
      </c>
      <c r="CJ3" s="176" t="s">
        <v>417</v>
      </c>
      <c r="CK3" s="176" t="s">
        <v>415</v>
      </c>
      <c r="CL3" s="176" t="s">
        <v>415</v>
      </c>
      <c r="CM3" s="176" t="s">
        <v>417</v>
      </c>
      <c r="CN3" s="176" t="s">
        <v>415</v>
      </c>
      <c r="CO3" s="176" t="s">
        <v>415</v>
      </c>
      <c r="CP3" s="176" t="s">
        <v>415</v>
      </c>
      <c r="CQ3" s="176" t="s">
        <v>415</v>
      </c>
      <c r="CR3" s="176" t="s">
        <v>415</v>
      </c>
      <c r="CS3" s="176" t="s">
        <v>415</v>
      </c>
      <c r="CT3" s="176" t="s">
        <v>413</v>
      </c>
      <c r="CU3" s="176" t="s">
        <v>413</v>
      </c>
      <c r="CV3" s="176" t="s">
        <v>413</v>
      </c>
      <c r="CW3" s="176" t="s">
        <v>413</v>
      </c>
      <c r="CX3" s="176" t="s">
        <v>413</v>
      </c>
      <c r="CY3" s="176" t="s">
        <v>413</v>
      </c>
      <c r="CZ3" s="176" t="s">
        <v>413</v>
      </c>
      <c r="DA3" s="176" t="s">
        <v>413</v>
      </c>
      <c r="DB3" s="176" t="s">
        <v>413</v>
      </c>
      <c r="DC3" s="176" t="s">
        <v>413</v>
      </c>
      <c r="DD3" s="176" t="s">
        <v>413</v>
      </c>
      <c r="DE3" s="176" t="s">
        <v>413</v>
      </c>
      <c r="DF3" s="176" t="s">
        <v>413</v>
      </c>
      <c r="DG3" s="176" t="s">
        <v>413</v>
      </c>
      <c r="DH3" s="176" t="s">
        <v>413</v>
      </c>
      <c r="DI3" s="176" t="s">
        <v>413</v>
      </c>
      <c r="DJ3" s="176" t="s">
        <v>413</v>
      </c>
      <c r="DK3" s="176" t="s">
        <v>413</v>
      </c>
      <c r="DL3" s="176" t="s">
        <v>413</v>
      </c>
      <c r="DM3" s="176" t="s">
        <v>413</v>
      </c>
      <c r="DN3" s="176" t="s">
        <v>413</v>
      </c>
      <c r="DO3" s="176" t="s">
        <v>413</v>
      </c>
      <c r="DP3" s="176" t="s">
        <v>413</v>
      </c>
      <c r="DQ3" s="176" t="s">
        <v>413</v>
      </c>
      <c r="DR3" s="176" t="s">
        <v>413</v>
      </c>
      <c r="DS3" s="176" t="s">
        <v>413</v>
      </c>
      <c r="DT3" s="176" t="s">
        <v>413</v>
      </c>
      <c r="DU3" s="176" t="s">
        <v>413</v>
      </c>
      <c r="DV3" s="176" t="s">
        <v>413</v>
      </c>
      <c r="DW3" s="176" t="s">
        <v>417</v>
      </c>
      <c r="DX3" s="176" t="s">
        <v>413</v>
      </c>
      <c r="DY3" s="176" t="s">
        <v>413</v>
      </c>
      <c r="DZ3" s="176" t="s">
        <v>413</v>
      </c>
      <c r="EA3" s="176" t="s">
        <v>413</v>
      </c>
      <c r="EB3" s="176" t="s">
        <v>413</v>
      </c>
      <c r="EC3" s="176" t="s">
        <v>413</v>
      </c>
      <c r="ED3" s="176" t="s">
        <v>413</v>
      </c>
      <c r="EE3" s="176" t="s">
        <v>413</v>
      </c>
      <c r="EF3" s="176" t="s">
        <v>413</v>
      </c>
      <c r="EG3" s="176" t="s">
        <v>413</v>
      </c>
      <c r="EH3" s="176" t="s">
        <v>413</v>
      </c>
      <c r="EI3" s="176" t="s">
        <v>413</v>
      </c>
      <c r="EJ3" s="176" t="s">
        <v>413</v>
      </c>
      <c r="EK3" s="176" t="s">
        <v>413</v>
      </c>
      <c r="EL3" s="176" t="s">
        <v>413</v>
      </c>
      <c r="EM3" s="176" t="s">
        <v>413</v>
      </c>
      <c r="EN3" s="176" t="s">
        <v>413</v>
      </c>
      <c r="EO3" s="176" t="s">
        <v>413</v>
      </c>
      <c r="EP3" s="176" t="s">
        <v>413</v>
      </c>
      <c r="EQ3" s="176" t="s">
        <v>413</v>
      </c>
      <c r="ER3" s="176" t="s">
        <v>413</v>
      </c>
      <c r="ES3" s="176" t="s">
        <v>413</v>
      </c>
      <c r="ET3" s="176" t="s">
        <v>413</v>
      </c>
      <c r="EU3" s="176" t="s">
        <v>413</v>
      </c>
      <c r="EV3" s="176" t="s">
        <v>413</v>
      </c>
      <c r="EW3" s="176" t="s">
        <v>413</v>
      </c>
      <c r="EX3" s="176" t="s">
        <v>413</v>
      </c>
      <c r="EY3" s="176" t="s">
        <v>413</v>
      </c>
      <c r="EZ3" s="176" t="s">
        <v>413</v>
      </c>
      <c r="FA3" s="176" t="s">
        <v>413</v>
      </c>
      <c r="FB3" s="176" t="s">
        <v>413</v>
      </c>
      <c r="FC3" s="176" t="s">
        <v>413</v>
      </c>
      <c r="FD3" s="176" t="s">
        <v>413</v>
      </c>
      <c r="FE3" s="176" t="s">
        <v>413</v>
      </c>
      <c r="FF3" s="176" t="s">
        <v>413</v>
      </c>
      <c r="FG3" s="176" t="s">
        <v>413</v>
      </c>
      <c r="FH3" s="176" t="s">
        <v>413</v>
      </c>
      <c r="FI3" s="176" t="s">
        <v>413</v>
      </c>
      <c r="FJ3" s="176" t="s">
        <v>413</v>
      </c>
      <c r="FK3" s="176" t="s">
        <v>413</v>
      </c>
      <c r="FL3" s="176" t="s">
        <v>413</v>
      </c>
      <c r="FM3" s="176" t="s">
        <v>413</v>
      </c>
      <c r="FN3" s="176" t="s">
        <v>413</v>
      </c>
      <c r="FO3" s="176" t="s">
        <v>413</v>
      </c>
      <c r="FP3" s="176" t="s">
        <v>413</v>
      </c>
      <c r="FQ3" s="176" t="s">
        <v>413</v>
      </c>
      <c r="FR3" s="176" t="s">
        <v>413</v>
      </c>
      <c r="FS3" s="176" t="s">
        <v>413</v>
      </c>
      <c r="FT3" s="176" t="s">
        <v>413</v>
      </c>
      <c r="FU3" s="176" t="s">
        <v>413</v>
      </c>
      <c r="FV3" s="176" t="s">
        <v>413</v>
      </c>
      <c r="FW3" s="176" t="s">
        <v>413</v>
      </c>
      <c r="FX3" s="176" t="s">
        <v>413</v>
      </c>
      <c r="FY3" s="176" t="s">
        <v>413</v>
      </c>
      <c r="FZ3" s="176" t="s">
        <v>413</v>
      </c>
      <c r="GA3" s="176" t="s">
        <v>413</v>
      </c>
      <c r="GB3" s="176" t="s">
        <v>413</v>
      </c>
      <c r="GC3" s="176" t="s">
        <v>413</v>
      </c>
      <c r="GD3" s="176" t="s">
        <v>413</v>
      </c>
      <c r="GE3" s="176" t="s">
        <v>413</v>
      </c>
      <c r="GF3" s="176" t="s">
        <v>413</v>
      </c>
      <c r="GG3" s="176" t="s">
        <v>413</v>
      </c>
      <c r="GH3" s="176" t="s">
        <v>413</v>
      </c>
      <c r="GI3" s="176" t="s">
        <v>413</v>
      </c>
      <c r="GJ3" s="176" t="s">
        <v>413</v>
      </c>
      <c r="GK3" s="176" t="s">
        <v>417</v>
      </c>
      <c r="GL3" s="176" t="s">
        <v>413</v>
      </c>
      <c r="GM3" s="176" t="s">
        <v>417</v>
      </c>
      <c r="GN3" s="176" t="s">
        <v>417</v>
      </c>
      <c r="GO3" s="176" t="s">
        <v>417</v>
      </c>
      <c r="GP3" s="176" t="s">
        <v>417</v>
      </c>
      <c r="GQ3" s="176" t="s">
        <v>417</v>
      </c>
      <c r="GR3" s="176" t="s">
        <v>417</v>
      </c>
      <c r="GS3" s="176" t="s">
        <v>417</v>
      </c>
      <c r="GT3" s="176" t="s">
        <v>417</v>
      </c>
      <c r="GU3" s="176" t="s">
        <v>417</v>
      </c>
      <c r="GV3" s="176" t="s">
        <v>417</v>
      </c>
      <c r="GW3" s="176" t="s">
        <v>417</v>
      </c>
      <c r="GX3" s="176" t="s">
        <v>417</v>
      </c>
      <c r="GY3" s="176" t="s">
        <v>417</v>
      </c>
      <c r="GZ3" s="176" t="s">
        <v>417</v>
      </c>
      <c r="HA3" s="176" t="s">
        <v>417</v>
      </c>
      <c r="HB3" s="176" t="s">
        <v>417</v>
      </c>
      <c r="HC3" s="176" t="s">
        <v>417</v>
      </c>
      <c r="HD3" s="176" t="s">
        <v>417</v>
      </c>
      <c r="HE3" s="176" t="s">
        <v>417</v>
      </c>
      <c r="HF3" s="176" t="s">
        <v>417</v>
      </c>
      <c r="HG3" s="176" t="s">
        <v>417</v>
      </c>
      <c r="HH3" s="176" t="s">
        <v>417</v>
      </c>
      <c r="HI3" s="176" t="s">
        <v>417</v>
      </c>
      <c r="HJ3" s="176" t="s">
        <v>417</v>
      </c>
      <c r="HK3" s="176" t="s">
        <v>417</v>
      </c>
      <c r="HL3" s="176" t="s">
        <v>417</v>
      </c>
      <c r="HM3" s="176" t="s">
        <v>417</v>
      </c>
      <c r="HN3" s="176" t="s">
        <v>417</v>
      </c>
      <c r="HO3" s="176" t="s">
        <v>417</v>
      </c>
      <c r="HP3" s="176" t="s">
        <v>417</v>
      </c>
      <c r="HQ3" s="176" t="s">
        <v>419</v>
      </c>
      <c r="HR3" s="176" t="s">
        <v>420</v>
      </c>
      <c r="HS3" s="176" t="s">
        <v>420</v>
      </c>
      <c r="HT3" s="177" t="s">
        <v>421</v>
      </c>
    </row>
    <row r="4" spans="1:228" ht="15.75" hidden="1" thickBot="1" x14ac:dyDescent="0.3">
      <c r="A4" s="179"/>
      <c r="B4" s="180"/>
      <c r="C4" s="180"/>
      <c r="D4" s="12"/>
      <c r="E4" s="19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81">
        <v>137</v>
      </c>
      <c r="Y4" s="181">
        <v>316</v>
      </c>
      <c r="Z4" s="181">
        <v>356</v>
      </c>
      <c r="AA4" s="181">
        <v>359</v>
      </c>
      <c r="AB4" s="181">
        <v>218</v>
      </c>
      <c r="AC4" s="181">
        <v>421</v>
      </c>
      <c r="AD4" s="181">
        <v>317</v>
      </c>
      <c r="AE4" s="181">
        <v>170</v>
      </c>
      <c r="AF4" s="181">
        <v>172</v>
      </c>
      <c r="AG4" s="181">
        <v>318</v>
      </c>
      <c r="AH4" s="181">
        <v>168</v>
      </c>
      <c r="AI4" s="181">
        <v>141</v>
      </c>
      <c r="AJ4" s="181">
        <v>19</v>
      </c>
      <c r="AK4" s="181">
        <v>327</v>
      </c>
      <c r="AL4" s="181">
        <v>33</v>
      </c>
      <c r="AM4" s="181">
        <v>265</v>
      </c>
      <c r="AN4" s="181">
        <v>268</v>
      </c>
      <c r="AO4" s="181">
        <v>12</v>
      </c>
      <c r="AP4" s="181">
        <v>225</v>
      </c>
      <c r="AQ4" s="181">
        <v>303</v>
      </c>
      <c r="AR4" s="181">
        <v>126</v>
      </c>
      <c r="AS4" s="181">
        <v>128</v>
      </c>
      <c r="AT4" s="181">
        <v>127</v>
      </c>
      <c r="AU4" s="181">
        <v>11</v>
      </c>
      <c r="AV4" s="181">
        <v>354</v>
      </c>
      <c r="AW4" s="181">
        <v>135</v>
      </c>
      <c r="AX4" s="181">
        <v>276</v>
      </c>
      <c r="AY4" s="181">
        <v>279</v>
      </c>
      <c r="AZ4" s="181">
        <v>286</v>
      </c>
      <c r="BA4" s="181">
        <v>282</v>
      </c>
      <c r="BB4" s="181">
        <v>277</v>
      </c>
      <c r="BC4" s="181">
        <v>164</v>
      </c>
      <c r="BD4" s="181">
        <v>37</v>
      </c>
      <c r="BE4" s="181">
        <v>36</v>
      </c>
      <c r="BF4" s="181">
        <v>39</v>
      </c>
      <c r="BG4" s="181">
        <v>203</v>
      </c>
      <c r="BH4" s="181">
        <v>294</v>
      </c>
      <c r="BI4" s="181">
        <v>40</v>
      </c>
      <c r="BJ4" s="181">
        <v>210</v>
      </c>
      <c r="BK4" s="181">
        <v>42</v>
      </c>
      <c r="BL4" s="181">
        <v>143</v>
      </c>
      <c r="BM4" s="181">
        <v>145</v>
      </c>
      <c r="BN4" s="181">
        <v>38</v>
      </c>
      <c r="BO4" s="181">
        <v>47</v>
      </c>
      <c r="BP4" s="181">
        <v>175</v>
      </c>
      <c r="BQ4" s="181">
        <v>177</v>
      </c>
      <c r="BR4" s="181">
        <v>201</v>
      </c>
      <c r="BS4" s="181">
        <v>165</v>
      </c>
      <c r="BT4" s="181">
        <v>108</v>
      </c>
      <c r="BU4" s="181">
        <v>184</v>
      </c>
      <c r="BV4" s="181">
        <v>227</v>
      </c>
      <c r="BW4" s="181">
        <v>162</v>
      </c>
      <c r="BX4" s="181">
        <v>166</v>
      </c>
      <c r="BY4" s="181">
        <v>274</v>
      </c>
      <c r="BZ4" s="181">
        <v>187</v>
      </c>
      <c r="CA4" s="181">
        <v>117</v>
      </c>
      <c r="CB4" s="181">
        <v>190</v>
      </c>
      <c r="CC4" s="181">
        <v>120</v>
      </c>
      <c r="CD4" s="181">
        <v>230</v>
      </c>
      <c r="CE4" s="181">
        <v>20</v>
      </c>
      <c r="CF4" s="181">
        <v>234</v>
      </c>
      <c r="CG4" s="181">
        <v>44</v>
      </c>
      <c r="CH4" s="181">
        <v>214</v>
      </c>
      <c r="CI4" s="181">
        <v>142</v>
      </c>
      <c r="CJ4" s="181">
        <v>114</v>
      </c>
      <c r="CK4" s="181">
        <v>46</v>
      </c>
      <c r="CL4" s="181">
        <v>163</v>
      </c>
      <c r="CM4" s="181">
        <v>253</v>
      </c>
      <c r="CN4" s="181">
        <v>204</v>
      </c>
      <c r="CO4" s="181">
        <v>174</v>
      </c>
      <c r="CP4" s="181">
        <v>32</v>
      </c>
      <c r="CQ4" s="181">
        <v>107</v>
      </c>
      <c r="CR4" s="181">
        <v>43</v>
      </c>
      <c r="CS4" s="181">
        <v>260</v>
      </c>
      <c r="CT4" s="181">
        <v>146</v>
      </c>
      <c r="CU4" s="181">
        <v>148</v>
      </c>
      <c r="CV4" s="181">
        <v>149</v>
      </c>
      <c r="CW4" s="181">
        <v>191</v>
      </c>
      <c r="CX4" s="181">
        <v>179</v>
      </c>
      <c r="CY4" s="181">
        <v>185</v>
      </c>
      <c r="CZ4" s="181">
        <v>228</v>
      </c>
      <c r="DA4" s="181">
        <v>18</v>
      </c>
      <c r="DB4" s="181">
        <v>222</v>
      </c>
      <c r="DC4" s="181">
        <v>245</v>
      </c>
      <c r="DD4" s="181">
        <v>417</v>
      </c>
      <c r="DE4" s="181">
        <v>418</v>
      </c>
      <c r="DF4" s="181">
        <v>237</v>
      </c>
      <c r="DG4" s="181">
        <v>244</v>
      </c>
      <c r="DH4" s="181">
        <v>243</v>
      </c>
      <c r="DI4" s="181">
        <v>112</v>
      </c>
      <c r="DJ4" s="181">
        <v>181</v>
      </c>
      <c r="DK4" s="181">
        <v>414</v>
      </c>
      <c r="DL4" s="181">
        <v>415</v>
      </c>
      <c r="DM4" s="181">
        <v>416</v>
      </c>
      <c r="DN4" s="181">
        <v>123</v>
      </c>
      <c r="DO4" s="181">
        <v>202</v>
      </c>
      <c r="DP4" s="181">
        <v>178</v>
      </c>
      <c r="DQ4" s="181">
        <v>125</v>
      </c>
      <c r="DR4" s="181">
        <v>192</v>
      </c>
      <c r="DS4" s="181">
        <v>119</v>
      </c>
      <c r="DT4" s="181">
        <v>209</v>
      </c>
      <c r="DU4" s="181">
        <v>302</v>
      </c>
      <c r="DV4" s="181">
        <v>217</v>
      </c>
      <c r="DW4" s="181">
        <v>41</v>
      </c>
      <c r="DX4" s="181">
        <v>208</v>
      </c>
      <c r="DY4" s="181">
        <v>103</v>
      </c>
      <c r="DZ4" s="181">
        <v>104</v>
      </c>
      <c r="EA4" s="181">
        <v>105</v>
      </c>
      <c r="EB4" s="181">
        <v>48</v>
      </c>
      <c r="EC4" s="181">
        <v>49</v>
      </c>
      <c r="ED4" s="181">
        <v>50</v>
      </c>
      <c r="EE4" s="181">
        <v>51</v>
      </c>
      <c r="EF4" s="181">
        <v>56</v>
      </c>
      <c r="EG4" s="181">
        <v>58</v>
      </c>
      <c r="EH4" s="181">
        <v>63</v>
      </c>
      <c r="EI4" s="181">
        <v>65</v>
      </c>
      <c r="EJ4" s="181">
        <v>77</v>
      </c>
      <c r="EK4" s="181">
        <v>409</v>
      </c>
      <c r="EL4" s="181">
        <v>89</v>
      </c>
      <c r="EM4" s="181">
        <v>413</v>
      </c>
      <c r="EN4" s="181">
        <v>100</v>
      </c>
      <c r="EO4" s="181">
        <v>401</v>
      </c>
      <c r="EP4" s="181">
        <v>52</v>
      </c>
      <c r="EQ4" s="181">
        <v>57</v>
      </c>
      <c r="ER4" s="181">
        <v>59</v>
      </c>
      <c r="ES4" s="181">
        <v>64</v>
      </c>
      <c r="ET4" s="181">
        <v>66</v>
      </c>
      <c r="EU4" s="181">
        <v>67</v>
      </c>
      <c r="EV4" s="181">
        <v>425</v>
      </c>
      <c r="EW4" s="181">
        <v>347</v>
      </c>
      <c r="EX4" s="181">
        <v>78</v>
      </c>
      <c r="EY4" s="181">
        <v>424</v>
      </c>
      <c r="EZ4" s="181">
        <v>92</v>
      </c>
      <c r="FA4" s="181">
        <v>90</v>
      </c>
      <c r="FB4" s="181">
        <v>101</v>
      </c>
      <c r="FC4" s="181">
        <v>53</v>
      </c>
      <c r="FD4" s="181">
        <v>60</v>
      </c>
      <c r="FE4" s="181">
        <v>70</v>
      </c>
      <c r="FF4" s="181">
        <v>79</v>
      </c>
      <c r="FG4" s="181">
        <v>93</v>
      </c>
      <c r="FH4" s="181">
        <v>71</v>
      </c>
      <c r="FI4" s="181">
        <v>72</v>
      </c>
      <c r="FJ4" s="181">
        <v>74</v>
      </c>
      <c r="FK4" s="181">
        <v>75</v>
      </c>
      <c r="FL4" s="181">
        <v>76</v>
      </c>
      <c r="FM4" s="181">
        <v>80</v>
      </c>
      <c r="FN4" s="181">
        <v>82</v>
      </c>
      <c r="FO4" s="181">
        <v>85</v>
      </c>
      <c r="FP4" s="181">
        <v>349</v>
      </c>
      <c r="FQ4" s="181">
        <v>86</v>
      </c>
      <c r="FR4" s="181">
        <v>87</v>
      </c>
      <c r="FS4" s="181">
        <v>428</v>
      </c>
      <c r="FT4" s="181">
        <v>410</v>
      </c>
      <c r="FU4" s="181">
        <v>426</v>
      </c>
      <c r="FV4" s="181">
        <v>411</v>
      </c>
      <c r="FW4" s="181">
        <v>98</v>
      </c>
      <c r="FX4" s="181">
        <v>412</v>
      </c>
      <c r="FY4" s="181">
        <v>99</v>
      </c>
      <c r="FZ4" s="181">
        <v>73</v>
      </c>
      <c r="GA4" s="181">
        <v>355</v>
      </c>
      <c r="GB4" s="181">
        <v>24</v>
      </c>
      <c r="GC4" s="181">
        <v>248</v>
      </c>
      <c r="GD4" s="181">
        <v>247</v>
      </c>
      <c r="GE4" s="181">
        <v>251</v>
      </c>
      <c r="GF4" s="181">
        <v>261</v>
      </c>
      <c r="GG4" s="181">
        <v>427</v>
      </c>
      <c r="GH4" s="181">
        <v>340</v>
      </c>
      <c r="GI4" s="181">
        <v>249</v>
      </c>
      <c r="GJ4" s="181">
        <v>250</v>
      </c>
      <c r="GK4" s="181">
        <v>115</v>
      </c>
      <c r="GL4" s="181">
        <v>300</v>
      </c>
      <c r="GM4" s="181">
        <v>161</v>
      </c>
      <c r="GN4" s="181">
        <v>180</v>
      </c>
      <c r="GO4" s="181">
        <v>183</v>
      </c>
      <c r="GP4" s="181">
        <v>189</v>
      </c>
      <c r="GQ4" s="181">
        <v>124</v>
      </c>
      <c r="GR4" s="181">
        <v>211</v>
      </c>
      <c r="GS4" s="181">
        <v>264</v>
      </c>
      <c r="GT4" s="181">
        <v>258</v>
      </c>
      <c r="GU4" s="181">
        <v>262</v>
      </c>
      <c r="GV4" s="181">
        <v>266</v>
      </c>
      <c r="GW4" s="181">
        <v>31</v>
      </c>
      <c r="GX4" s="181">
        <v>159</v>
      </c>
      <c r="GY4" s="181">
        <v>17</v>
      </c>
      <c r="GZ4" s="181">
        <v>34</v>
      </c>
      <c r="HA4" s="181">
        <v>150</v>
      </c>
      <c r="HB4" s="181">
        <v>153</v>
      </c>
      <c r="HC4" s="181">
        <v>216</v>
      </c>
      <c r="HD4" s="181">
        <v>231</v>
      </c>
      <c r="HE4" s="181">
        <v>400</v>
      </c>
      <c r="HF4" s="181">
        <v>423</v>
      </c>
      <c r="HG4" s="181">
        <v>158</v>
      </c>
      <c r="HH4" s="181">
        <v>232</v>
      </c>
      <c r="HI4" s="181">
        <v>116</v>
      </c>
      <c r="HJ4" s="181">
        <v>263</v>
      </c>
      <c r="HK4" s="181">
        <v>212</v>
      </c>
      <c r="HL4" s="181">
        <v>221</v>
      </c>
      <c r="HM4" s="181">
        <v>106</v>
      </c>
      <c r="HN4" s="181">
        <v>239</v>
      </c>
      <c r="HO4" s="181">
        <v>238</v>
      </c>
      <c r="HP4" s="181">
        <v>422</v>
      </c>
      <c r="HQ4" s="181">
        <v>252</v>
      </c>
      <c r="HR4" s="181">
        <v>219</v>
      </c>
      <c r="HS4" s="181">
        <v>140</v>
      </c>
      <c r="HT4" s="182">
        <v>363</v>
      </c>
    </row>
    <row r="5" spans="1:228" x14ac:dyDescent="0.2">
      <c r="A5" s="148" t="s">
        <v>422</v>
      </c>
      <c r="B5" s="149" t="s">
        <v>423</v>
      </c>
      <c r="C5" s="149">
        <v>795</v>
      </c>
      <c r="D5" s="149">
        <v>145</v>
      </c>
      <c r="E5" s="191">
        <f>GL5/100*D5</f>
        <v>4.6544999999999996</v>
      </c>
      <c r="F5" s="150">
        <f>GM5/100*D5</f>
        <v>1349.8049999999998</v>
      </c>
      <c r="G5" s="150">
        <f>GN5/100*D5</f>
        <v>2047.98</v>
      </c>
      <c r="H5" s="150">
        <f>GO5/100*D5</f>
        <v>2606.52</v>
      </c>
      <c r="I5" s="150">
        <f>GP5/100*D5</f>
        <v>744.72</v>
      </c>
      <c r="J5" s="150">
        <f>GQ5/100*D5</f>
        <v>186.18</v>
      </c>
      <c r="K5" s="150">
        <f>GR5/100*D5</f>
        <v>1070.5349999999999</v>
      </c>
      <c r="L5" s="150">
        <f>GS5/100*D5</f>
        <v>884.35500000000002</v>
      </c>
      <c r="M5" s="150">
        <f t="shared" ref="M5:M36" si="0">GT5/100*D5</f>
        <v>1163.625</v>
      </c>
      <c r="N5" s="150">
        <f>GU5/100*D5</f>
        <v>302.54250000000002</v>
      </c>
      <c r="O5" s="150">
        <f>GV5/100*D5</f>
        <v>1535.9849999999999</v>
      </c>
      <c r="P5" s="150">
        <f>GW5/100*D5</f>
        <v>1861.8</v>
      </c>
      <c r="Q5" s="150">
        <f>GX5/100*D5</f>
        <v>744.72</v>
      </c>
      <c r="R5" s="150">
        <f>GY5/100*D5</f>
        <v>1722.1650000000002</v>
      </c>
      <c r="S5" s="150">
        <f>GZ5/100*D5</f>
        <v>2559.9750000000004</v>
      </c>
      <c r="T5" s="150">
        <f>HA5/100*D5</f>
        <v>3863.2350000000001</v>
      </c>
      <c r="U5" s="150">
        <f>HB5/100*D5</f>
        <v>1629.0749999999998</v>
      </c>
      <c r="V5" s="150">
        <f>HC5/100*D5</f>
        <v>1303.26</v>
      </c>
      <c r="W5" s="150">
        <f>HD5/100*D5</f>
        <v>1163.625</v>
      </c>
      <c r="X5" s="151">
        <v>536.560784313726</v>
      </c>
      <c r="Y5" s="151">
        <v>536.560784313726</v>
      </c>
      <c r="Z5" s="151">
        <v>127.906862745098</v>
      </c>
      <c r="AA5" s="151">
        <v>127.906862745098</v>
      </c>
      <c r="AB5" s="152">
        <v>19.298627450980401</v>
      </c>
      <c r="AC5" s="152">
        <v>15.8392587219766</v>
      </c>
      <c r="AD5" s="152">
        <v>19.298627450980401</v>
      </c>
      <c r="AE5" s="152">
        <v>0</v>
      </c>
      <c r="AF5" s="152">
        <v>0</v>
      </c>
      <c r="AG5" s="152">
        <v>0</v>
      </c>
      <c r="AH5" s="152">
        <v>0</v>
      </c>
      <c r="AI5" s="152">
        <v>5.6347058823529403</v>
      </c>
      <c r="AJ5" s="152">
        <v>0</v>
      </c>
      <c r="AK5" s="152">
        <v>0.19</v>
      </c>
      <c r="AL5" s="152">
        <v>1</v>
      </c>
      <c r="AM5" s="152">
        <v>25.933333333333302</v>
      </c>
      <c r="AN5" s="152">
        <v>74.066666666666706</v>
      </c>
      <c r="AO5" s="152">
        <v>16</v>
      </c>
      <c r="AP5" s="152">
        <v>16</v>
      </c>
      <c r="AQ5" s="152">
        <v>0</v>
      </c>
      <c r="AR5" s="153">
        <v>0.2</v>
      </c>
      <c r="AS5" s="153">
        <v>0.2</v>
      </c>
      <c r="AT5" s="153"/>
      <c r="AU5" s="153"/>
      <c r="AV5" s="153"/>
      <c r="AW5" s="153">
        <v>0.28999999999999998</v>
      </c>
      <c r="AX5" s="153">
        <v>0.28999999999999998</v>
      </c>
      <c r="AY5" s="153"/>
      <c r="AZ5" s="153"/>
      <c r="BA5" s="153"/>
      <c r="BB5" s="153"/>
      <c r="BC5" s="152">
        <v>0</v>
      </c>
      <c r="BD5" s="153">
        <v>9.6000000000000002E-2</v>
      </c>
      <c r="BE5" s="153"/>
      <c r="BF5" s="153">
        <v>0.158</v>
      </c>
      <c r="BG5" s="153">
        <v>11.7165</v>
      </c>
      <c r="BH5" s="153">
        <v>8.2390000000000008</v>
      </c>
      <c r="BI5" s="153">
        <v>0.39</v>
      </c>
      <c r="BJ5" s="153">
        <v>1.0580000000000001</v>
      </c>
      <c r="BK5" s="152">
        <v>2</v>
      </c>
      <c r="BL5" s="152">
        <v>21.1666666666667</v>
      </c>
      <c r="BM5" s="152">
        <v>10</v>
      </c>
      <c r="BN5" s="152">
        <v>0.42</v>
      </c>
      <c r="BO5" s="152">
        <v>2.2999999999999998</v>
      </c>
      <c r="BP5" s="152">
        <v>2.2999999999999998</v>
      </c>
      <c r="BQ5" s="152"/>
      <c r="BR5" s="152">
        <v>76</v>
      </c>
      <c r="BS5" s="152">
        <v>281</v>
      </c>
      <c r="BT5" s="152">
        <v>11</v>
      </c>
      <c r="BU5" s="152">
        <v>24.2173913043478</v>
      </c>
      <c r="BV5" s="151"/>
      <c r="BW5" s="153">
        <v>0.57826086956521705</v>
      </c>
      <c r="BX5" s="153">
        <v>3.5999999999999997E-2</v>
      </c>
      <c r="BY5" s="153">
        <v>0.97086956521739098</v>
      </c>
      <c r="BZ5" s="153">
        <v>1.4E-2</v>
      </c>
      <c r="CA5" s="153">
        <v>0.9</v>
      </c>
      <c r="CB5" s="153">
        <v>5</v>
      </c>
      <c r="CC5" s="153"/>
      <c r="CD5" s="152">
        <v>12.4</v>
      </c>
      <c r="CE5" s="153"/>
      <c r="CF5" s="152"/>
      <c r="CG5" s="151"/>
      <c r="CH5" s="152">
        <v>173</v>
      </c>
      <c r="CI5" s="151"/>
      <c r="CJ5" s="151"/>
      <c r="CK5" s="151"/>
      <c r="CL5" s="152">
        <v>0.4</v>
      </c>
      <c r="CM5" s="151"/>
      <c r="CN5" s="152">
        <v>3.6</v>
      </c>
      <c r="CO5" s="153">
        <v>0.14242424242424201</v>
      </c>
      <c r="CP5" s="153">
        <v>3.4</v>
      </c>
      <c r="CQ5" s="153">
        <v>0</v>
      </c>
      <c r="CR5" s="153">
        <v>0.2</v>
      </c>
      <c r="CS5" s="152"/>
      <c r="CT5" s="153">
        <v>0</v>
      </c>
      <c r="CU5" s="153"/>
      <c r="CV5" s="153">
        <v>0</v>
      </c>
      <c r="CW5" s="153">
        <v>0</v>
      </c>
      <c r="CX5" s="153">
        <v>0</v>
      </c>
      <c r="CY5" s="153">
        <v>0</v>
      </c>
      <c r="CZ5" s="153">
        <v>0</v>
      </c>
      <c r="DA5" s="153">
        <v>0</v>
      </c>
      <c r="DB5" s="153"/>
      <c r="DC5" s="153">
        <v>0</v>
      </c>
      <c r="DD5" s="153">
        <v>0</v>
      </c>
      <c r="DE5" s="153">
        <v>0</v>
      </c>
      <c r="DF5" s="153"/>
      <c r="DG5" s="153"/>
      <c r="DH5" s="153">
        <v>0</v>
      </c>
      <c r="DI5" s="153">
        <v>0</v>
      </c>
      <c r="DJ5" s="153">
        <v>0</v>
      </c>
      <c r="DK5" s="153"/>
      <c r="DL5" s="153"/>
      <c r="DM5" s="153"/>
      <c r="DN5" s="153">
        <v>0</v>
      </c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>
        <v>0</v>
      </c>
      <c r="DZ5" s="153">
        <v>0</v>
      </c>
      <c r="EA5" s="153">
        <v>0</v>
      </c>
      <c r="EB5" s="153">
        <v>0</v>
      </c>
      <c r="EC5" s="153">
        <v>0</v>
      </c>
      <c r="ED5" s="153"/>
      <c r="EE5" s="153">
        <v>2.29675100364603E-2</v>
      </c>
      <c r="EF5" s="153"/>
      <c r="EG5" s="153">
        <v>0.68478130467402898</v>
      </c>
      <c r="EH5" s="153">
        <v>8.4879928395614201E-3</v>
      </c>
      <c r="EI5" s="153">
        <v>0.25513907888328702</v>
      </c>
      <c r="EJ5" s="153">
        <v>8.2383459913390293E-3</v>
      </c>
      <c r="EK5" s="153"/>
      <c r="EL5" s="153">
        <v>0</v>
      </c>
      <c r="EM5" s="153"/>
      <c r="EN5" s="153">
        <v>0</v>
      </c>
      <c r="EO5" s="153"/>
      <c r="EP5" s="153">
        <v>0</v>
      </c>
      <c r="EQ5" s="153"/>
      <c r="ER5" s="153">
        <v>0.102604854619404</v>
      </c>
      <c r="ES5" s="153"/>
      <c r="ET5" s="153">
        <v>0</v>
      </c>
      <c r="EU5" s="153">
        <v>1.7812302620667899</v>
      </c>
      <c r="EV5" s="153"/>
      <c r="EW5" s="153"/>
      <c r="EX5" s="153">
        <v>3.09562091795769E-2</v>
      </c>
      <c r="EY5" s="153"/>
      <c r="EZ5" s="153">
        <v>0</v>
      </c>
      <c r="FA5" s="153">
        <v>0</v>
      </c>
      <c r="FB5" s="153">
        <v>0</v>
      </c>
      <c r="FC5" s="153"/>
      <c r="FD5" s="153"/>
      <c r="FE5" s="153"/>
      <c r="FF5" s="153"/>
      <c r="FG5" s="153"/>
      <c r="FH5" s="153">
        <v>1.2030481615837201</v>
      </c>
      <c r="FI5" s="153"/>
      <c r="FJ5" s="153">
        <v>0.21794169849815101</v>
      </c>
      <c r="FK5" s="153"/>
      <c r="FL5" s="153">
        <v>1.7475279375567599E-3</v>
      </c>
      <c r="FM5" s="153">
        <v>1.17334018664526E-2</v>
      </c>
      <c r="FN5" s="153">
        <v>0</v>
      </c>
      <c r="FO5" s="153">
        <v>9.9858739288957894E-3</v>
      </c>
      <c r="FP5" s="153"/>
      <c r="FQ5" s="153"/>
      <c r="FR5" s="153">
        <v>9.9858739288957894E-3</v>
      </c>
      <c r="FS5" s="153"/>
      <c r="FT5" s="153"/>
      <c r="FU5" s="153"/>
      <c r="FV5" s="153"/>
      <c r="FW5" s="153">
        <v>2.1219982098903599E-2</v>
      </c>
      <c r="FX5" s="153"/>
      <c r="FY5" s="153">
        <v>3.07065623313546E-2</v>
      </c>
      <c r="FZ5" s="153"/>
      <c r="GA5" s="153"/>
      <c r="GB5" s="153">
        <v>6.1912418359153898E-2</v>
      </c>
      <c r="GC5" s="153">
        <v>0.97961423242467704</v>
      </c>
      <c r="GD5" s="153">
        <v>1.9147913258657701</v>
      </c>
      <c r="GE5" s="153">
        <v>1.50636908217393</v>
      </c>
      <c r="GF5" s="153"/>
      <c r="GG5" s="153"/>
      <c r="GH5" s="153">
        <v>4.4626870588235299</v>
      </c>
      <c r="GI5" s="153">
        <v>0.28160164479486099</v>
      </c>
      <c r="GJ5" s="153">
        <v>1.22476743737907</v>
      </c>
      <c r="GK5" s="151">
        <v>70</v>
      </c>
      <c r="GL5" s="153">
        <v>3.21</v>
      </c>
      <c r="GM5" s="151">
        <v>930.9</v>
      </c>
      <c r="GN5" s="151">
        <v>1412.4</v>
      </c>
      <c r="GO5" s="151">
        <v>1797.6</v>
      </c>
      <c r="GP5" s="151">
        <v>513.6</v>
      </c>
      <c r="GQ5" s="151">
        <v>128.4</v>
      </c>
      <c r="GR5" s="151">
        <v>738.3</v>
      </c>
      <c r="GS5" s="151">
        <v>609.9</v>
      </c>
      <c r="GT5" s="151">
        <v>802.5</v>
      </c>
      <c r="GU5" s="151">
        <v>208.65</v>
      </c>
      <c r="GV5" s="151">
        <v>1059.3</v>
      </c>
      <c r="GW5" s="151">
        <v>1284</v>
      </c>
      <c r="GX5" s="151">
        <v>513.6</v>
      </c>
      <c r="GY5" s="151">
        <v>1187.7</v>
      </c>
      <c r="GZ5" s="151">
        <v>1765.5</v>
      </c>
      <c r="HA5" s="151">
        <v>2664.3</v>
      </c>
      <c r="HB5" s="151">
        <v>1123.5</v>
      </c>
      <c r="HC5" s="151">
        <v>898.8</v>
      </c>
      <c r="HD5" s="151">
        <v>802.5</v>
      </c>
      <c r="HE5" s="151"/>
      <c r="HF5" s="151"/>
      <c r="HG5" s="153">
        <v>7.4999999999999997E-2</v>
      </c>
      <c r="HH5" s="153"/>
      <c r="HI5" s="153">
        <v>65.7</v>
      </c>
      <c r="HJ5" s="153">
        <v>2.2799999999999998</v>
      </c>
      <c r="HK5" s="153">
        <v>0.01</v>
      </c>
      <c r="HL5" s="153">
        <v>0.59</v>
      </c>
      <c r="HM5" s="153">
        <v>0.86</v>
      </c>
      <c r="HN5" s="153">
        <v>5.82</v>
      </c>
      <c r="HO5" s="153"/>
      <c r="HP5" s="153">
        <v>9.6349999999999998</v>
      </c>
      <c r="HQ5" s="151">
        <v>52</v>
      </c>
      <c r="HR5" s="153">
        <v>6.25</v>
      </c>
      <c r="HS5" s="154">
        <v>0.79200000000000004</v>
      </c>
      <c r="HT5" s="155"/>
    </row>
    <row r="6" spans="1:228" x14ac:dyDescent="0.2">
      <c r="A6" s="140" t="s">
        <v>424</v>
      </c>
      <c r="B6" s="11" t="s">
        <v>425</v>
      </c>
      <c r="C6" s="11">
        <v>1003</v>
      </c>
      <c r="D6" s="11">
        <v>128</v>
      </c>
      <c r="E6" s="192">
        <f>GL6/100*D6</f>
        <v>3.9411200000000002</v>
      </c>
      <c r="F6" s="156">
        <f t="shared" ref="F6:F36" si="1">GM6/100*D6</f>
        <v>1182.72</v>
      </c>
      <c r="G6" s="156">
        <f t="shared" ref="G6:G36" si="2">GN6/100*D6</f>
        <v>1817.6</v>
      </c>
      <c r="H6" s="156">
        <f t="shared" ref="H6:H36" si="3">GO6/100*D6</f>
        <v>2201.6</v>
      </c>
      <c r="I6" s="156">
        <f t="shared" ref="I6:I36" si="4">GP6/100*D6</f>
        <v>631.04</v>
      </c>
      <c r="J6" s="156">
        <f t="shared" ref="J6:J36" si="5">GQ6/100*D6</f>
        <v>165.12</v>
      </c>
      <c r="K6" s="156">
        <f t="shared" ref="K6:K36" si="6">GR6/100*D6</f>
        <v>906.24</v>
      </c>
      <c r="L6" s="156">
        <f t="shared" ref="L6:L36" si="7">GS6/100*D6</f>
        <v>828.16</v>
      </c>
      <c r="M6" s="156">
        <f t="shared" si="0"/>
        <v>1025.28</v>
      </c>
      <c r="N6" s="156">
        <f t="shared" ref="N6:N36" si="8">GU6/100*D6</f>
        <v>263.68</v>
      </c>
      <c r="O6" s="156">
        <f t="shared" ref="O6:O36" si="9">GV6/100*D6</f>
        <v>1305.5999999999999</v>
      </c>
      <c r="P6" s="156">
        <f t="shared" ref="P6:P36" si="10">GW6/100*D6</f>
        <v>1459.2</v>
      </c>
      <c r="Q6" s="156">
        <f t="shared" ref="Q6:Q36" si="11">GX6/100*D6</f>
        <v>906.24</v>
      </c>
      <c r="R6" s="156">
        <f t="shared" ref="R6:R36" si="12">GY6/100*D6</f>
        <v>1459.2</v>
      </c>
      <c r="S6" s="156">
        <f t="shared" ref="S6:S36" si="13">GZ6/100*D6</f>
        <v>2201.6</v>
      </c>
      <c r="T6" s="156">
        <f t="shared" ref="T6:T36" si="14">HA6/100*D6</f>
        <v>3353.6</v>
      </c>
      <c r="U6" s="156">
        <f t="shared" ref="U6:U36" si="15">HB6/100*D6</f>
        <v>1222.4000000000001</v>
      </c>
      <c r="V6" s="156">
        <f t="shared" ref="V6:V36" si="16">HC6/100*D6</f>
        <v>945.92</v>
      </c>
      <c r="W6" s="156">
        <f t="shared" ref="W6:W36" si="17">HD6/100*D6</f>
        <v>985.6</v>
      </c>
      <c r="X6" s="157">
        <v>820</v>
      </c>
      <c r="Y6" s="157">
        <v>820</v>
      </c>
      <c r="Z6" s="157">
        <v>197</v>
      </c>
      <c r="AA6" s="157">
        <v>197</v>
      </c>
      <c r="AB6" s="13">
        <v>19.2</v>
      </c>
      <c r="AC6" s="13">
        <v>15.4</v>
      </c>
      <c r="AD6" s="13">
        <v>19.2</v>
      </c>
      <c r="AE6" s="13">
        <v>0</v>
      </c>
      <c r="AF6" s="13">
        <v>0</v>
      </c>
      <c r="AG6" s="13">
        <v>0</v>
      </c>
      <c r="AH6" s="13">
        <v>0</v>
      </c>
      <c r="AI6" s="13">
        <v>13.3</v>
      </c>
      <c r="AJ6" s="13">
        <v>0</v>
      </c>
      <c r="AK6" s="13">
        <v>0.113625</v>
      </c>
      <c r="AL6" s="13">
        <v>0.98865853658536595</v>
      </c>
      <c r="AM6" s="13">
        <v>30.85</v>
      </c>
      <c r="AN6" s="13">
        <v>69.150000000000006</v>
      </c>
      <c r="AO6" s="13">
        <v>6.2249999999999996</v>
      </c>
      <c r="AP6" s="13">
        <v>6.2249999999999996</v>
      </c>
      <c r="AQ6" s="13">
        <v>0</v>
      </c>
      <c r="AR6" s="158">
        <v>0.377</v>
      </c>
      <c r="AS6" s="158">
        <v>0.1195</v>
      </c>
      <c r="AT6" s="158"/>
      <c r="AU6" s="158">
        <v>0.10299999999999999</v>
      </c>
      <c r="AV6" s="158"/>
      <c r="AW6" s="158">
        <v>0.55000000000000004</v>
      </c>
      <c r="AX6" s="158">
        <v>0.55000000000000004</v>
      </c>
      <c r="AY6" s="158"/>
      <c r="AZ6" s="158"/>
      <c r="BA6" s="158"/>
      <c r="BB6" s="158"/>
      <c r="BC6" s="13">
        <v>0</v>
      </c>
      <c r="BD6" s="158">
        <v>0.74698648648648602</v>
      </c>
      <c r="BE6" s="158"/>
      <c r="BF6" s="158">
        <v>0.207540540540541</v>
      </c>
      <c r="BG6" s="158">
        <v>8.4005363333333296</v>
      </c>
      <c r="BH6" s="158">
        <v>5.1749999999999998</v>
      </c>
      <c r="BI6" s="158">
        <v>0.26040540540540502</v>
      </c>
      <c r="BJ6" s="158">
        <v>0.92249999999999999</v>
      </c>
      <c r="BK6" s="13">
        <v>3.15</v>
      </c>
      <c r="BL6" s="13">
        <v>4.4000000000000004</v>
      </c>
      <c r="BM6" s="13"/>
      <c r="BN6" s="13">
        <v>0.82272727272727297</v>
      </c>
      <c r="BO6" s="13">
        <v>0</v>
      </c>
      <c r="BP6" s="13">
        <v>0</v>
      </c>
      <c r="BQ6" s="13"/>
      <c r="BR6" s="13">
        <v>45.45</v>
      </c>
      <c r="BS6" s="13">
        <v>327</v>
      </c>
      <c r="BT6" s="13">
        <v>6.08</v>
      </c>
      <c r="BU6" s="13">
        <v>20.327397260274001</v>
      </c>
      <c r="BV6" s="157"/>
      <c r="BW6" s="158">
        <v>0.98611111111111105</v>
      </c>
      <c r="BX6" s="158">
        <v>9.9940740740740705E-2</v>
      </c>
      <c r="BY6" s="158">
        <v>2.6457534246575301</v>
      </c>
      <c r="BZ6" s="158">
        <v>0.01</v>
      </c>
      <c r="CA6" s="158">
        <v>0.17499999999999999</v>
      </c>
      <c r="CB6" s="158">
        <v>0</v>
      </c>
      <c r="CC6" s="158"/>
      <c r="CD6" s="13">
        <v>9.1999999999999993</v>
      </c>
      <c r="CE6" s="158"/>
      <c r="CF6" s="13"/>
      <c r="CG6" s="157"/>
      <c r="CH6" s="13">
        <v>172.25</v>
      </c>
      <c r="CI6" s="157"/>
      <c r="CJ6" s="157"/>
      <c r="CK6" s="157"/>
      <c r="CL6" s="13">
        <v>1</v>
      </c>
      <c r="CM6" s="157"/>
      <c r="CN6" s="13">
        <v>0.38874999999999998</v>
      </c>
      <c r="CO6" s="158">
        <v>0.13</v>
      </c>
      <c r="CP6" s="158">
        <v>2</v>
      </c>
      <c r="CQ6" s="158">
        <v>1.9</v>
      </c>
      <c r="CR6" s="158">
        <v>5.6</v>
      </c>
      <c r="CS6" s="13"/>
      <c r="CT6" s="158">
        <v>0</v>
      </c>
      <c r="CU6" s="158"/>
      <c r="CV6" s="158">
        <v>0</v>
      </c>
      <c r="CW6" s="158">
        <v>0</v>
      </c>
      <c r="CX6" s="158">
        <v>0</v>
      </c>
      <c r="CY6" s="158">
        <v>0</v>
      </c>
      <c r="CZ6" s="158">
        <v>0</v>
      </c>
      <c r="DA6" s="158">
        <v>0</v>
      </c>
      <c r="DB6" s="158"/>
      <c r="DC6" s="158">
        <v>0</v>
      </c>
      <c r="DD6" s="158">
        <v>0</v>
      </c>
      <c r="DE6" s="158">
        <v>0</v>
      </c>
      <c r="DF6" s="158"/>
      <c r="DG6" s="158"/>
      <c r="DH6" s="158">
        <v>0</v>
      </c>
      <c r="DI6" s="158">
        <v>0</v>
      </c>
      <c r="DJ6" s="158">
        <v>0</v>
      </c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>
        <v>0.15335936084590299</v>
      </c>
      <c r="EF6" s="158"/>
      <c r="EG6" s="158">
        <v>3.0199997212731602</v>
      </c>
      <c r="EH6" s="158">
        <v>3.6806246603016603E-2</v>
      </c>
      <c r="EI6" s="158">
        <v>1.8874998257957201</v>
      </c>
      <c r="EJ6" s="158">
        <v>2.4537497735344398E-2</v>
      </c>
      <c r="EK6" s="158"/>
      <c r="EL6" s="158"/>
      <c r="EM6" s="158"/>
      <c r="EN6" s="158"/>
      <c r="EO6" s="158"/>
      <c r="EP6" s="158"/>
      <c r="EQ6" s="158"/>
      <c r="ER6" s="158">
        <v>0.27132809995813501</v>
      </c>
      <c r="ES6" s="158">
        <v>3.3031246951425203E-2</v>
      </c>
      <c r="ET6" s="158">
        <v>0.36806246603016601</v>
      </c>
      <c r="EU6" s="158">
        <v>4.6715620688444197</v>
      </c>
      <c r="EV6" s="158"/>
      <c r="EW6" s="158">
        <v>0.10617186520100901</v>
      </c>
      <c r="EX6" s="158"/>
      <c r="EY6" s="158"/>
      <c r="EZ6" s="158"/>
      <c r="FA6" s="158"/>
      <c r="FB6" s="158"/>
      <c r="FC6" s="158"/>
      <c r="FD6" s="158"/>
      <c r="FE6" s="158">
        <v>2.8312497386935899E-2</v>
      </c>
      <c r="FF6" s="158"/>
      <c r="FG6" s="158"/>
      <c r="FH6" s="158">
        <v>0.66298431381074796</v>
      </c>
      <c r="FI6" s="158"/>
      <c r="FJ6" s="158">
        <v>4.7895308079566497E-2</v>
      </c>
      <c r="FK6" s="158"/>
      <c r="FL6" s="158"/>
      <c r="FM6" s="158">
        <v>3.7514059037689999E-2</v>
      </c>
      <c r="FN6" s="158"/>
      <c r="FO6" s="158"/>
      <c r="FP6" s="158"/>
      <c r="FQ6" s="158">
        <v>5.7096869730320597E-2</v>
      </c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>
        <v>5.1222026522531401</v>
      </c>
      <c r="GD6" s="158">
        <v>5.4829510564583499</v>
      </c>
      <c r="GE6" s="158">
        <v>0.80549055065832498</v>
      </c>
      <c r="GF6" s="158">
        <v>2.8312497386935899E-2</v>
      </c>
      <c r="GG6" s="158"/>
      <c r="GH6" s="158">
        <v>11.4389567567568</v>
      </c>
      <c r="GI6" s="158">
        <v>4.7895308079566497E-2</v>
      </c>
      <c r="GJ6" s="158">
        <v>0.75759524257875799</v>
      </c>
      <c r="GK6" s="157">
        <v>65.75</v>
      </c>
      <c r="GL6" s="158">
        <v>3.0790000000000002</v>
      </c>
      <c r="GM6" s="157">
        <v>924</v>
      </c>
      <c r="GN6" s="157">
        <v>1420</v>
      </c>
      <c r="GO6" s="157">
        <v>1720</v>
      </c>
      <c r="GP6" s="157">
        <v>493</v>
      </c>
      <c r="GQ6" s="157">
        <v>129</v>
      </c>
      <c r="GR6" s="157">
        <v>708</v>
      </c>
      <c r="GS6" s="157">
        <v>647</v>
      </c>
      <c r="GT6" s="157">
        <v>801</v>
      </c>
      <c r="GU6" s="157">
        <v>206</v>
      </c>
      <c r="GV6" s="157">
        <v>1020</v>
      </c>
      <c r="GW6" s="157">
        <v>1140</v>
      </c>
      <c r="GX6" s="157">
        <v>708</v>
      </c>
      <c r="GY6" s="157">
        <v>1140</v>
      </c>
      <c r="GZ6" s="157">
        <v>1720</v>
      </c>
      <c r="HA6" s="157">
        <v>2620</v>
      </c>
      <c r="HB6" s="157">
        <v>955</v>
      </c>
      <c r="HC6" s="157">
        <v>739</v>
      </c>
      <c r="HD6" s="157">
        <v>770</v>
      </c>
      <c r="HE6" s="157"/>
      <c r="HF6" s="157"/>
      <c r="HG6" s="158"/>
      <c r="HH6" s="158"/>
      <c r="HI6" s="158">
        <v>69.7</v>
      </c>
      <c r="HJ6" s="158"/>
      <c r="HK6" s="158"/>
      <c r="HL6" s="158"/>
      <c r="HM6" s="158"/>
      <c r="HN6" s="158"/>
      <c r="HO6" s="158"/>
      <c r="HP6" s="158"/>
      <c r="HQ6" s="157">
        <v>0</v>
      </c>
      <c r="HR6" s="158">
        <v>6.25</v>
      </c>
      <c r="HS6" s="159">
        <v>0.92</v>
      </c>
      <c r="HT6" s="160"/>
    </row>
    <row r="7" spans="1:228" x14ac:dyDescent="0.2">
      <c r="A7" s="140" t="s">
        <v>426</v>
      </c>
      <c r="B7" s="11" t="s">
        <v>427</v>
      </c>
      <c r="C7" s="11">
        <v>805</v>
      </c>
      <c r="D7" s="11">
        <v>131</v>
      </c>
      <c r="E7" s="192">
        <f t="shared" ref="E7:E36" si="18">GL7/100*D7</f>
        <v>4.528233333333338</v>
      </c>
      <c r="F7" s="156">
        <f t="shared" si="1"/>
        <v>1289.9133333333336</v>
      </c>
      <c r="G7" s="156">
        <f t="shared" si="2"/>
        <v>2281.5833333333376</v>
      </c>
      <c r="H7" s="156">
        <f t="shared" si="3"/>
        <v>2609.0833333333376</v>
      </c>
      <c r="I7" s="156">
        <f t="shared" si="4"/>
        <v>614.17166666666617</v>
      </c>
      <c r="J7" s="156">
        <f t="shared" si="5"/>
        <v>239.73000000000002</v>
      </c>
      <c r="K7" s="156">
        <f t="shared" si="6"/>
        <v>1207.8200000000002</v>
      </c>
      <c r="L7" s="156">
        <f t="shared" si="7"/>
        <v>932.93833333333373</v>
      </c>
      <c r="M7" s="156">
        <f t="shared" si="0"/>
        <v>1279.8699999999999</v>
      </c>
      <c r="N7" s="156">
        <f t="shared" si="8"/>
        <v>363.74333333333379</v>
      </c>
      <c r="O7" s="156">
        <f t="shared" si="9"/>
        <v>1385.3249999999998</v>
      </c>
      <c r="P7" s="156">
        <f t="shared" si="10"/>
        <v>1716.1</v>
      </c>
      <c r="Q7" s="156">
        <f t="shared" si="11"/>
        <v>1100.8366666666664</v>
      </c>
      <c r="R7" s="156">
        <f t="shared" si="12"/>
        <v>1639.6833333333377</v>
      </c>
      <c r="S7" s="156">
        <f t="shared" si="13"/>
        <v>2609.0833333333376</v>
      </c>
      <c r="T7" s="156">
        <f t="shared" si="14"/>
        <v>4235.6666666666624</v>
      </c>
      <c r="U7" s="156">
        <f t="shared" si="15"/>
        <v>1224.1950000000002</v>
      </c>
      <c r="V7" s="156">
        <f t="shared" si="16"/>
        <v>1063.2833333333335</v>
      </c>
      <c r="W7" s="156">
        <f t="shared" si="17"/>
        <v>1092.9766666666662</v>
      </c>
      <c r="X7" s="157">
        <v>518.20166666666705</v>
      </c>
      <c r="Y7" s="157">
        <v>518.20166666666705</v>
      </c>
      <c r="Z7" s="157">
        <v>123.17</v>
      </c>
      <c r="AA7" s="157">
        <v>123.17</v>
      </c>
      <c r="AB7" s="13">
        <v>21.305</v>
      </c>
      <c r="AC7" s="13">
        <v>17.717775467338001</v>
      </c>
      <c r="AD7" s="13">
        <v>21.305</v>
      </c>
      <c r="AE7" s="13">
        <v>0</v>
      </c>
      <c r="AF7" s="13">
        <v>0</v>
      </c>
      <c r="AG7" s="13">
        <v>0</v>
      </c>
      <c r="AH7" s="13">
        <v>0</v>
      </c>
      <c r="AI7" s="13">
        <v>4.2166666666666703</v>
      </c>
      <c r="AJ7" s="13">
        <v>0</v>
      </c>
      <c r="AK7" s="13">
        <v>0.108333333333333</v>
      </c>
      <c r="AL7" s="13">
        <v>1.0233333333333301</v>
      </c>
      <c r="AM7" s="13">
        <v>26.545000000000002</v>
      </c>
      <c r="AN7" s="13">
        <v>73.454999999999998</v>
      </c>
      <c r="AO7" s="13">
        <v>0</v>
      </c>
      <c r="AP7" s="13">
        <v>0</v>
      </c>
      <c r="AQ7" s="13">
        <v>0</v>
      </c>
      <c r="AR7" s="158">
        <v>0.649166666666667</v>
      </c>
      <c r="AS7" s="158">
        <v>6.1666666666666703E-2</v>
      </c>
      <c r="AT7" s="158">
        <v>2.5000000000000001E-2</v>
      </c>
      <c r="AU7" s="158">
        <v>0.16166666666666701</v>
      </c>
      <c r="AV7" s="158">
        <v>6.3333333333333297E-2</v>
      </c>
      <c r="AW7" s="158">
        <v>0.41966666666666702</v>
      </c>
      <c r="AX7" s="158">
        <v>0.41966666666666702</v>
      </c>
      <c r="AY7" s="158">
        <v>0</v>
      </c>
      <c r="AZ7" s="158">
        <v>0</v>
      </c>
      <c r="BA7" s="158">
        <v>0</v>
      </c>
      <c r="BB7" s="158"/>
      <c r="BC7" s="13">
        <v>0</v>
      </c>
      <c r="BD7" s="158">
        <v>3.7666666666666702E-2</v>
      </c>
      <c r="BE7" s="158"/>
      <c r="BF7" s="158">
        <v>0.29199999999999998</v>
      </c>
      <c r="BG7" s="158">
        <v>9.8944444444444404</v>
      </c>
      <c r="BH7" s="158">
        <v>5.2666666666666702</v>
      </c>
      <c r="BI7" s="158">
        <v>0.22166666666666701</v>
      </c>
      <c r="BJ7" s="158">
        <v>3.2374999999999998</v>
      </c>
      <c r="BK7" s="13">
        <v>2.67</v>
      </c>
      <c r="BL7" s="13">
        <v>11.786666666666701</v>
      </c>
      <c r="BM7" s="13">
        <v>4</v>
      </c>
      <c r="BN7" s="13">
        <v>1.81</v>
      </c>
      <c r="BO7" s="13">
        <v>0</v>
      </c>
      <c r="BP7" s="13">
        <v>0</v>
      </c>
      <c r="BQ7" s="13"/>
      <c r="BR7" s="13">
        <v>43.3333333333333</v>
      </c>
      <c r="BS7" s="13">
        <v>360</v>
      </c>
      <c r="BT7" s="13">
        <v>3.4</v>
      </c>
      <c r="BU7" s="13">
        <v>23.6666666666667</v>
      </c>
      <c r="BV7" s="157"/>
      <c r="BW7" s="158">
        <v>2.4500000000000002</v>
      </c>
      <c r="BX7" s="158">
        <v>0.08</v>
      </c>
      <c r="BY7" s="158">
        <v>3.4666666666666699</v>
      </c>
      <c r="BZ7" s="158">
        <v>3.3333333333333301E-3</v>
      </c>
      <c r="CA7" s="158">
        <v>0</v>
      </c>
      <c r="CB7" s="158">
        <v>0</v>
      </c>
      <c r="CC7" s="158"/>
      <c r="CD7" s="13">
        <v>11.6833333333333</v>
      </c>
      <c r="CE7" s="158"/>
      <c r="CF7" s="13"/>
      <c r="CG7" s="157"/>
      <c r="CH7" s="13">
        <v>196.666666666667</v>
      </c>
      <c r="CI7" s="157"/>
      <c r="CJ7" s="157"/>
      <c r="CK7" s="157"/>
      <c r="CL7" s="13">
        <v>0</v>
      </c>
      <c r="CM7" s="157"/>
      <c r="CN7" s="13">
        <v>0.7</v>
      </c>
      <c r="CO7" s="158">
        <v>0.05</v>
      </c>
      <c r="CP7" s="158">
        <v>0.53</v>
      </c>
      <c r="CQ7" s="158">
        <v>0.9</v>
      </c>
      <c r="CR7" s="158">
        <v>2.5</v>
      </c>
      <c r="CS7" s="13"/>
      <c r="CT7" s="158">
        <v>0</v>
      </c>
      <c r="CU7" s="158"/>
      <c r="CV7" s="158">
        <v>0</v>
      </c>
      <c r="CW7" s="158">
        <v>0</v>
      </c>
      <c r="CX7" s="158">
        <v>0</v>
      </c>
      <c r="CY7" s="158">
        <v>0</v>
      </c>
      <c r="CZ7" s="158">
        <v>0</v>
      </c>
      <c r="DA7" s="158">
        <v>0</v>
      </c>
      <c r="DB7" s="158"/>
      <c r="DC7" s="158">
        <v>0</v>
      </c>
      <c r="DD7" s="158">
        <v>0</v>
      </c>
      <c r="DE7" s="158">
        <v>0</v>
      </c>
      <c r="DF7" s="158"/>
      <c r="DG7" s="158"/>
      <c r="DH7" s="158">
        <v>0</v>
      </c>
      <c r="DI7" s="158">
        <v>0</v>
      </c>
      <c r="DJ7" s="158">
        <v>0</v>
      </c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>
        <v>0</v>
      </c>
      <c r="DZ7" s="158">
        <v>0</v>
      </c>
      <c r="EA7" s="158">
        <v>0</v>
      </c>
      <c r="EB7" s="158">
        <v>0</v>
      </c>
      <c r="EC7" s="158">
        <v>0</v>
      </c>
      <c r="ED7" s="158">
        <v>0</v>
      </c>
      <c r="EE7" s="158">
        <v>3.8061173885750199E-2</v>
      </c>
      <c r="EF7" s="158">
        <v>0</v>
      </c>
      <c r="EG7" s="158">
        <v>0.978172168863779</v>
      </c>
      <c r="EH7" s="158">
        <v>0</v>
      </c>
      <c r="EI7" s="158">
        <v>0.58804513653484003</v>
      </c>
      <c r="EJ7" s="158">
        <v>0</v>
      </c>
      <c r="EK7" s="158">
        <v>0</v>
      </c>
      <c r="EL7" s="158">
        <v>0</v>
      </c>
      <c r="EM7" s="158">
        <v>0</v>
      </c>
      <c r="EN7" s="158">
        <v>0</v>
      </c>
      <c r="EO7" s="158">
        <v>0</v>
      </c>
      <c r="EP7" s="158">
        <v>0</v>
      </c>
      <c r="EQ7" s="158">
        <v>0</v>
      </c>
      <c r="ER7" s="158">
        <v>7.9928465160075304E-2</v>
      </c>
      <c r="ES7" s="158">
        <v>0</v>
      </c>
      <c r="ET7" s="158">
        <v>2.0933645637162601E-2</v>
      </c>
      <c r="EU7" s="158">
        <v>1.39303896421846</v>
      </c>
      <c r="EV7" s="158"/>
      <c r="EW7" s="158">
        <v>0</v>
      </c>
      <c r="EX7" s="158">
        <v>0</v>
      </c>
      <c r="EY7" s="158"/>
      <c r="EZ7" s="158">
        <v>0</v>
      </c>
      <c r="FA7" s="158">
        <v>0</v>
      </c>
      <c r="FB7" s="158">
        <v>0</v>
      </c>
      <c r="FC7" s="158">
        <v>0</v>
      </c>
      <c r="FD7" s="158">
        <v>0</v>
      </c>
      <c r="FE7" s="158">
        <v>0</v>
      </c>
      <c r="FF7" s="158">
        <v>0</v>
      </c>
      <c r="FG7" s="158">
        <v>0</v>
      </c>
      <c r="FH7" s="158">
        <v>2.4739763025737601E-2</v>
      </c>
      <c r="FI7" s="158"/>
      <c r="FJ7" s="158">
        <v>0</v>
      </c>
      <c r="FK7" s="158">
        <v>0</v>
      </c>
      <c r="FL7" s="158">
        <v>0</v>
      </c>
      <c r="FM7" s="158">
        <v>0</v>
      </c>
      <c r="FN7" s="158">
        <v>0</v>
      </c>
      <c r="FO7" s="158">
        <v>0</v>
      </c>
      <c r="FP7" s="158"/>
      <c r="FQ7" s="158">
        <v>0</v>
      </c>
      <c r="FR7" s="158">
        <v>0</v>
      </c>
      <c r="FS7" s="158"/>
      <c r="FT7" s="158">
        <v>0</v>
      </c>
      <c r="FU7" s="158"/>
      <c r="FV7" s="158">
        <v>0</v>
      </c>
      <c r="FW7" s="158">
        <v>0</v>
      </c>
      <c r="FX7" s="158">
        <v>0</v>
      </c>
      <c r="FY7" s="158">
        <v>0</v>
      </c>
      <c r="FZ7" s="158">
        <v>0</v>
      </c>
      <c r="GA7" s="158">
        <v>0</v>
      </c>
      <c r="GB7" s="158">
        <v>0.24549457156308899</v>
      </c>
      <c r="GC7" s="158">
        <v>1.6042784792843701</v>
      </c>
      <c r="GD7" s="158">
        <v>1.49390107501569</v>
      </c>
      <c r="GE7" s="158">
        <v>2.4739763025737601E-2</v>
      </c>
      <c r="GF7" s="158">
        <v>0</v>
      </c>
      <c r="GG7" s="158">
        <v>0</v>
      </c>
      <c r="GH7" s="158">
        <v>3.3684138888888899</v>
      </c>
      <c r="GI7" s="158">
        <v>0</v>
      </c>
      <c r="GJ7" s="158">
        <v>2.4739763025737601E-2</v>
      </c>
      <c r="GK7" s="157">
        <v>55.716666666666697</v>
      </c>
      <c r="GL7" s="158">
        <v>3.4566666666666701</v>
      </c>
      <c r="GM7" s="157">
        <v>984.66666666666697</v>
      </c>
      <c r="GN7" s="157">
        <v>1741.6666666666699</v>
      </c>
      <c r="GO7" s="157">
        <v>1991.6666666666699</v>
      </c>
      <c r="GP7" s="157">
        <v>468.83333333333297</v>
      </c>
      <c r="GQ7" s="157">
        <v>183</v>
      </c>
      <c r="GR7" s="157">
        <v>922</v>
      </c>
      <c r="GS7" s="157">
        <v>712.16666666666697</v>
      </c>
      <c r="GT7" s="157">
        <v>977</v>
      </c>
      <c r="GU7" s="157">
        <v>277.66666666666703</v>
      </c>
      <c r="GV7" s="157">
        <v>1057.5</v>
      </c>
      <c r="GW7" s="157">
        <v>1310</v>
      </c>
      <c r="GX7" s="157">
        <v>840.33333333333303</v>
      </c>
      <c r="GY7" s="157">
        <v>1251.6666666666699</v>
      </c>
      <c r="GZ7" s="157">
        <v>1991.6666666666699</v>
      </c>
      <c r="HA7" s="157">
        <v>3233.3333333333298</v>
      </c>
      <c r="HB7" s="157">
        <v>934.5</v>
      </c>
      <c r="HC7" s="157">
        <v>811.66666666666697</v>
      </c>
      <c r="HD7" s="157">
        <v>834.33333333333303</v>
      </c>
      <c r="HE7" s="157">
        <v>39.433333333333302</v>
      </c>
      <c r="HF7" s="157">
        <v>0</v>
      </c>
      <c r="HG7" s="158">
        <v>0.23</v>
      </c>
      <c r="HH7" s="158"/>
      <c r="HI7" s="158">
        <v>64.2</v>
      </c>
      <c r="HJ7" s="158">
        <v>2.35</v>
      </c>
      <c r="HK7" s="158">
        <v>3.0000000000000001E-3</v>
      </c>
      <c r="HL7" s="158">
        <v>0.23</v>
      </c>
      <c r="HM7" s="158">
        <v>0.84</v>
      </c>
      <c r="HN7" s="158">
        <v>2.58</v>
      </c>
      <c r="HO7" s="158"/>
      <c r="HP7" s="158">
        <v>6.2329999999999997</v>
      </c>
      <c r="HQ7" s="157">
        <v>2</v>
      </c>
      <c r="HR7" s="158">
        <v>6.25</v>
      </c>
      <c r="HS7" s="159">
        <v>0.79883333333333295</v>
      </c>
      <c r="HT7" s="160"/>
    </row>
    <row r="8" spans="1:228" x14ac:dyDescent="0.2">
      <c r="A8" s="140" t="s">
        <v>428</v>
      </c>
      <c r="B8" s="11" t="s">
        <v>429</v>
      </c>
      <c r="C8" s="11">
        <v>1664</v>
      </c>
      <c r="D8" s="11">
        <v>250</v>
      </c>
      <c r="E8" s="192">
        <f t="shared" si="18"/>
        <v>4.9015625000000007</v>
      </c>
      <c r="F8" s="156">
        <f t="shared" si="1"/>
        <v>1800</v>
      </c>
      <c r="G8" s="156">
        <f t="shared" si="2"/>
        <v>2775</v>
      </c>
      <c r="H8" s="156">
        <f t="shared" si="3"/>
        <v>2375</v>
      </c>
      <c r="I8" s="156">
        <f t="shared" si="4"/>
        <v>1075</v>
      </c>
      <c r="J8" s="156">
        <f t="shared" si="5"/>
        <v>625</v>
      </c>
      <c r="K8" s="156">
        <f t="shared" si="6"/>
        <v>1700</v>
      </c>
      <c r="L8" s="156">
        <f t="shared" si="7"/>
        <v>1350</v>
      </c>
      <c r="M8" s="156">
        <f t="shared" si="0"/>
        <v>1450</v>
      </c>
      <c r="N8" s="156">
        <f t="shared" si="8"/>
        <v>425</v>
      </c>
      <c r="O8" s="156">
        <f t="shared" si="9"/>
        <v>2275</v>
      </c>
      <c r="P8" s="156">
        <f t="shared" si="10"/>
        <v>2000</v>
      </c>
      <c r="Q8" s="156">
        <f t="shared" si="11"/>
        <v>775</v>
      </c>
      <c r="R8" s="156">
        <f t="shared" si="12"/>
        <v>1900</v>
      </c>
      <c r="S8" s="156">
        <f t="shared" si="13"/>
        <v>3350</v>
      </c>
      <c r="T8" s="156">
        <f t="shared" si="14"/>
        <v>3700</v>
      </c>
      <c r="U8" s="156">
        <f t="shared" si="15"/>
        <v>1125</v>
      </c>
      <c r="V8" s="156">
        <f t="shared" si="16"/>
        <v>1225</v>
      </c>
      <c r="W8" s="156">
        <f t="shared" si="17"/>
        <v>2375</v>
      </c>
      <c r="X8" s="157">
        <v>579.67750000000001</v>
      </c>
      <c r="Y8" s="157">
        <v>579.67750000000001</v>
      </c>
      <c r="Z8" s="157">
        <v>139.1925</v>
      </c>
      <c r="AA8" s="157">
        <v>139.1925</v>
      </c>
      <c r="AB8" s="13">
        <v>12.25390625</v>
      </c>
      <c r="AC8" s="13"/>
      <c r="AD8" s="13">
        <v>12.25390625</v>
      </c>
      <c r="AE8" s="13">
        <v>1.14109375</v>
      </c>
      <c r="AF8" s="13">
        <v>1.14109375</v>
      </c>
      <c r="AG8" s="13">
        <v>1.14109375</v>
      </c>
      <c r="AH8" s="13">
        <v>0</v>
      </c>
      <c r="AI8" s="13">
        <v>9.5124999999999993</v>
      </c>
      <c r="AJ8" s="13">
        <v>0</v>
      </c>
      <c r="AK8" s="13">
        <v>0.34312500000000001</v>
      </c>
      <c r="AL8" s="13">
        <v>0.89875000000000005</v>
      </c>
      <c r="AM8" s="13">
        <v>23.806249999999999</v>
      </c>
      <c r="AN8" s="13">
        <v>76.193749999999994</v>
      </c>
      <c r="AO8" s="13">
        <v>79.3125</v>
      </c>
      <c r="AP8" s="13">
        <v>79.3125</v>
      </c>
      <c r="AQ8" s="13"/>
      <c r="AR8" s="158">
        <v>2.1216666666666701</v>
      </c>
      <c r="AS8" s="158">
        <v>1.04666666666667</v>
      </c>
      <c r="AT8" s="158"/>
      <c r="AU8" s="158">
        <v>0.43</v>
      </c>
      <c r="AV8" s="158"/>
      <c r="AW8" s="158">
        <v>4.45</v>
      </c>
      <c r="AX8" s="158">
        <v>4.45</v>
      </c>
      <c r="AY8" s="158"/>
      <c r="AZ8" s="158"/>
      <c r="BA8" s="158"/>
      <c r="BB8" s="158"/>
      <c r="BC8" s="13"/>
      <c r="BD8" s="158">
        <v>7.8312499999999993E-2</v>
      </c>
      <c r="BE8" s="158"/>
      <c r="BF8" s="158">
        <v>0.43937500000000002</v>
      </c>
      <c r="BG8" s="158">
        <v>2.9033333333333302</v>
      </c>
      <c r="BH8" s="158">
        <v>7.0000000000000007E-2</v>
      </c>
      <c r="BI8" s="158">
        <v>0.10299999999999999</v>
      </c>
      <c r="BJ8" s="158">
        <v>2.0493749999999999</v>
      </c>
      <c r="BK8" s="13">
        <v>23.806249999999999</v>
      </c>
      <c r="BL8" s="13"/>
      <c r="BM8" s="13"/>
      <c r="BN8" s="13">
        <v>1.8443750000000001</v>
      </c>
      <c r="BO8" s="13">
        <v>0.1</v>
      </c>
      <c r="BP8" s="13"/>
      <c r="BQ8" s="13"/>
      <c r="BR8" s="13">
        <v>137.25</v>
      </c>
      <c r="BS8" s="13">
        <v>129.75</v>
      </c>
      <c r="BT8" s="13">
        <v>49.75</v>
      </c>
      <c r="BU8" s="13">
        <v>11.6875</v>
      </c>
      <c r="BV8" s="157"/>
      <c r="BW8" s="158">
        <v>1.7993749999999999</v>
      </c>
      <c r="BX8" s="158">
        <v>5.3437499999999999E-2</v>
      </c>
      <c r="BY8" s="158">
        <v>1.2306250000000001</v>
      </c>
      <c r="BZ8" s="158">
        <v>3.5374999999999997E-2</v>
      </c>
      <c r="CA8" s="158">
        <v>0.291875</v>
      </c>
      <c r="CB8" s="158"/>
      <c r="CC8" s="158"/>
      <c r="CD8" s="13">
        <v>24.125</v>
      </c>
      <c r="CE8" s="158"/>
      <c r="CF8" s="13"/>
      <c r="CG8" s="157"/>
      <c r="CH8" s="13">
        <v>180.4375</v>
      </c>
      <c r="CI8" s="157"/>
      <c r="CJ8" s="157">
        <v>199.5625</v>
      </c>
      <c r="CK8" s="157"/>
      <c r="CL8" s="13">
        <v>39.25</v>
      </c>
      <c r="CM8" s="157"/>
      <c r="CN8" s="13"/>
      <c r="CO8" s="158"/>
      <c r="CP8" s="158"/>
      <c r="CQ8" s="158"/>
      <c r="CR8" s="158"/>
      <c r="CS8" s="13"/>
      <c r="CT8" s="158"/>
      <c r="CU8" s="158"/>
      <c r="CV8" s="158"/>
      <c r="CW8" s="158"/>
      <c r="CX8" s="158"/>
      <c r="CY8" s="158"/>
      <c r="CZ8" s="158"/>
      <c r="DA8" s="158"/>
      <c r="DB8" s="158"/>
      <c r="DC8" s="158">
        <v>0.4</v>
      </c>
      <c r="DD8" s="158"/>
      <c r="DE8" s="158"/>
      <c r="DF8" s="158"/>
      <c r="DG8" s="158"/>
      <c r="DH8" s="158">
        <v>0</v>
      </c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>
        <v>0</v>
      </c>
      <c r="DZ8" s="158">
        <v>0</v>
      </c>
      <c r="EA8" s="158">
        <v>0</v>
      </c>
      <c r="EB8" s="158">
        <v>0</v>
      </c>
      <c r="EC8" s="158">
        <v>0</v>
      </c>
      <c r="ED8" s="158"/>
      <c r="EE8" s="158">
        <v>2.32985481591588E-2</v>
      </c>
      <c r="EF8" s="158">
        <v>0</v>
      </c>
      <c r="EG8" s="158">
        <v>1.8490259696634599</v>
      </c>
      <c r="EH8" s="158"/>
      <c r="EI8" s="158">
        <v>0.65970157082918401</v>
      </c>
      <c r="EJ8" s="158">
        <v>0</v>
      </c>
      <c r="EK8" s="158"/>
      <c r="EL8" s="158"/>
      <c r="EM8" s="158"/>
      <c r="EN8" s="158"/>
      <c r="EO8" s="158"/>
      <c r="EP8" s="158"/>
      <c r="EQ8" s="158"/>
      <c r="ER8" s="158">
        <v>0.18488525313397</v>
      </c>
      <c r="ES8" s="158"/>
      <c r="ET8" s="158">
        <v>0.16569141197059301</v>
      </c>
      <c r="EU8" s="158">
        <v>3.41130057736805</v>
      </c>
      <c r="EV8" s="158"/>
      <c r="EW8" s="158">
        <v>1.8095398446195302E-2</v>
      </c>
      <c r="EX8" s="158"/>
      <c r="EY8" s="158"/>
      <c r="EZ8" s="158"/>
      <c r="FA8" s="158"/>
      <c r="FB8" s="158"/>
      <c r="FC8" s="158"/>
      <c r="FD8" s="158"/>
      <c r="FE8" s="158">
        <v>1.7054768503602599E-2</v>
      </c>
      <c r="FF8" s="158"/>
      <c r="FG8" s="158"/>
      <c r="FH8" s="158">
        <v>1.1870118878507401</v>
      </c>
      <c r="FI8" s="158"/>
      <c r="FJ8" s="158">
        <v>0.143491306528616</v>
      </c>
      <c r="FK8" s="158"/>
      <c r="FL8" s="158">
        <v>0</v>
      </c>
      <c r="FM8" s="158">
        <v>2.0812598851854E-3</v>
      </c>
      <c r="FN8" s="158"/>
      <c r="FO8" s="158">
        <v>0</v>
      </c>
      <c r="FP8" s="158">
        <v>0</v>
      </c>
      <c r="FQ8" s="158">
        <v>0.139675663405776</v>
      </c>
      <c r="FR8" s="158">
        <v>2.6015748564817498E-3</v>
      </c>
      <c r="FS8" s="158"/>
      <c r="FT8" s="158"/>
      <c r="FU8" s="158"/>
      <c r="FV8" s="158"/>
      <c r="FW8" s="158">
        <v>0</v>
      </c>
      <c r="FX8" s="158"/>
      <c r="FY8" s="158">
        <v>0</v>
      </c>
      <c r="FZ8" s="158">
        <v>0</v>
      </c>
      <c r="GA8" s="158"/>
      <c r="GB8" s="158">
        <v>9.1459809398980796E-2</v>
      </c>
      <c r="GC8" s="158">
        <v>2.53202608865181</v>
      </c>
      <c r="GD8" s="158">
        <v>3.7799726409188099</v>
      </c>
      <c r="GE8" s="158">
        <v>1.4748616925268001</v>
      </c>
      <c r="GF8" s="158">
        <v>1.7054768503602599E-2</v>
      </c>
      <c r="GG8" s="158"/>
      <c r="GH8" s="158">
        <v>7.8953749999999996</v>
      </c>
      <c r="GI8" s="158">
        <v>0.14609288138509799</v>
      </c>
      <c r="GJ8" s="158">
        <v>1.3287688111417</v>
      </c>
      <c r="GK8" s="157">
        <v>389.1875</v>
      </c>
      <c r="GL8" s="158">
        <v>1.9606250000000001</v>
      </c>
      <c r="GM8" s="157">
        <v>720</v>
      </c>
      <c r="GN8" s="157">
        <v>1110</v>
      </c>
      <c r="GO8" s="157">
        <v>950</v>
      </c>
      <c r="GP8" s="157">
        <v>430</v>
      </c>
      <c r="GQ8" s="157">
        <v>250</v>
      </c>
      <c r="GR8" s="157">
        <v>680</v>
      </c>
      <c r="GS8" s="157">
        <v>540</v>
      </c>
      <c r="GT8" s="157">
        <v>580</v>
      </c>
      <c r="GU8" s="157">
        <v>170</v>
      </c>
      <c r="GV8" s="157">
        <v>910</v>
      </c>
      <c r="GW8" s="157">
        <v>800</v>
      </c>
      <c r="GX8" s="157">
        <v>310</v>
      </c>
      <c r="GY8" s="157">
        <v>760</v>
      </c>
      <c r="GZ8" s="157">
        <v>1340</v>
      </c>
      <c r="HA8" s="157">
        <v>1480</v>
      </c>
      <c r="HB8" s="157">
        <v>450</v>
      </c>
      <c r="HC8" s="157">
        <v>490</v>
      </c>
      <c r="HD8" s="157">
        <v>950</v>
      </c>
      <c r="HE8" s="157"/>
      <c r="HF8" s="157"/>
      <c r="HG8" s="158"/>
      <c r="HH8" s="158"/>
      <c r="HI8" s="158">
        <v>294</v>
      </c>
      <c r="HJ8" s="158"/>
      <c r="HK8" s="158"/>
      <c r="HL8" s="158"/>
      <c r="HM8" s="158"/>
      <c r="HN8" s="158"/>
      <c r="HO8" s="158"/>
      <c r="HP8" s="158"/>
      <c r="HQ8" s="157">
        <v>10</v>
      </c>
      <c r="HR8" s="158">
        <v>6.25</v>
      </c>
      <c r="HS8" s="159">
        <v>0.83</v>
      </c>
      <c r="HT8" s="160">
        <v>1.0349999999999999</v>
      </c>
    </row>
    <row r="9" spans="1:228" x14ac:dyDescent="0.2">
      <c r="A9" s="140" t="s">
        <v>430</v>
      </c>
      <c r="B9" s="11" t="s">
        <v>431</v>
      </c>
      <c r="C9" s="11">
        <v>1169</v>
      </c>
      <c r="D9" s="11">
        <v>700</v>
      </c>
      <c r="E9" s="192">
        <f t="shared" si="18"/>
        <v>3.9549999999999996</v>
      </c>
      <c r="F9" s="156">
        <f t="shared" si="1"/>
        <v>1344</v>
      </c>
      <c r="G9" s="156">
        <f t="shared" si="2"/>
        <v>2415</v>
      </c>
      <c r="H9" s="156">
        <f t="shared" si="3"/>
        <v>2254</v>
      </c>
      <c r="I9" s="156">
        <f t="shared" si="4"/>
        <v>630</v>
      </c>
      <c r="J9" s="156">
        <f t="shared" si="5"/>
        <v>168</v>
      </c>
      <c r="K9" s="156">
        <f t="shared" si="6"/>
        <v>1106</v>
      </c>
      <c r="L9" s="156">
        <f t="shared" si="7"/>
        <v>1148</v>
      </c>
      <c r="M9" s="156">
        <f t="shared" si="0"/>
        <v>1071</v>
      </c>
      <c r="N9" s="156">
        <f t="shared" si="8"/>
        <v>343</v>
      </c>
      <c r="O9" s="156">
        <f t="shared" si="9"/>
        <v>1701</v>
      </c>
      <c r="P9" s="156">
        <f t="shared" si="10"/>
        <v>868</v>
      </c>
      <c r="Q9" s="156">
        <f t="shared" si="11"/>
        <v>672</v>
      </c>
      <c r="R9" s="156">
        <f t="shared" si="12"/>
        <v>833</v>
      </c>
      <c r="S9" s="156">
        <f t="shared" si="13"/>
        <v>2212</v>
      </c>
      <c r="T9" s="156">
        <f t="shared" si="14"/>
        <v>4907</v>
      </c>
      <c r="U9" s="156">
        <f t="shared" si="15"/>
        <v>511</v>
      </c>
      <c r="V9" s="156">
        <f t="shared" si="16"/>
        <v>2373</v>
      </c>
      <c r="W9" s="156">
        <f t="shared" si="17"/>
        <v>1386</v>
      </c>
      <c r="X9" s="157">
        <v>210.5</v>
      </c>
      <c r="Y9" s="157">
        <v>210.5</v>
      </c>
      <c r="Z9" s="157">
        <v>50</v>
      </c>
      <c r="AA9" s="157">
        <v>50</v>
      </c>
      <c r="AB9" s="13">
        <v>4.0831999999999997</v>
      </c>
      <c r="AC9" s="13"/>
      <c r="AD9" s="13">
        <v>4</v>
      </c>
      <c r="AE9" s="13">
        <v>4.8167999999999997</v>
      </c>
      <c r="AF9" s="13">
        <v>4.8167999999999997</v>
      </c>
      <c r="AG9" s="13">
        <v>4.9000000000000004</v>
      </c>
      <c r="AH9" s="13">
        <v>0</v>
      </c>
      <c r="AI9" s="13">
        <v>1.3</v>
      </c>
      <c r="AJ9" s="13">
        <v>0</v>
      </c>
      <c r="AK9" s="13">
        <v>9.7500000000000003E-2</v>
      </c>
      <c r="AL9" s="13">
        <v>0.8</v>
      </c>
      <c r="AM9" s="13">
        <v>11.3</v>
      </c>
      <c r="AN9" s="13">
        <v>88.7</v>
      </c>
      <c r="AO9" s="13">
        <v>3</v>
      </c>
      <c r="AP9" s="13">
        <v>3</v>
      </c>
      <c r="AQ9" s="13"/>
      <c r="AR9" s="158">
        <v>5.2819999999999999E-2</v>
      </c>
      <c r="AS9" s="158"/>
      <c r="AT9" s="158"/>
      <c r="AU9" s="158"/>
      <c r="AV9" s="158"/>
      <c r="AW9" s="158">
        <v>0</v>
      </c>
      <c r="AX9" s="158">
        <v>0</v>
      </c>
      <c r="AY9" s="158"/>
      <c r="AZ9" s="158"/>
      <c r="BA9" s="158"/>
      <c r="BB9" s="158"/>
      <c r="BC9" s="13"/>
      <c r="BD9" s="158">
        <v>0.04</v>
      </c>
      <c r="BE9" s="158"/>
      <c r="BF9" s="158">
        <v>0.22</v>
      </c>
      <c r="BG9" s="158">
        <v>0.1</v>
      </c>
      <c r="BH9" s="158">
        <v>0.1</v>
      </c>
      <c r="BI9" s="158">
        <v>0.04</v>
      </c>
      <c r="BJ9" s="158">
        <v>0.26</v>
      </c>
      <c r="BK9" s="13">
        <v>1.3</v>
      </c>
      <c r="BL9" s="13"/>
      <c r="BM9" s="13"/>
      <c r="BN9" s="13">
        <v>0.24</v>
      </c>
      <c r="BO9" s="13"/>
      <c r="BP9" s="13"/>
      <c r="BQ9" s="13"/>
      <c r="BR9" s="13">
        <v>39</v>
      </c>
      <c r="BS9" s="13">
        <v>144</v>
      </c>
      <c r="BT9" s="13">
        <v>134</v>
      </c>
      <c r="BU9" s="13">
        <v>11.7</v>
      </c>
      <c r="BV9" s="157"/>
      <c r="BW9" s="158">
        <v>1.7999999999999999E-2</v>
      </c>
      <c r="BX9" s="158">
        <v>1.7000000000000001E-2</v>
      </c>
      <c r="BY9" s="158">
        <v>0.47</v>
      </c>
      <c r="BZ9" s="158">
        <v>3.0000000000000001E-3</v>
      </c>
      <c r="CA9" s="158">
        <v>0</v>
      </c>
      <c r="CB9" s="158"/>
      <c r="CC9" s="158"/>
      <c r="CD9" s="13">
        <v>1.6</v>
      </c>
      <c r="CE9" s="158"/>
      <c r="CF9" s="13"/>
      <c r="CG9" s="157"/>
      <c r="CH9" s="13">
        <v>100</v>
      </c>
      <c r="CI9" s="157"/>
      <c r="CJ9" s="157">
        <v>0.09</v>
      </c>
      <c r="CK9" s="157"/>
      <c r="CL9" s="13">
        <v>5.9</v>
      </c>
      <c r="CM9" s="157"/>
      <c r="CN9" s="13">
        <v>0</v>
      </c>
      <c r="CO9" s="158"/>
      <c r="CP9" s="158"/>
      <c r="CQ9" s="158"/>
      <c r="CR9" s="158"/>
      <c r="CS9" s="13"/>
      <c r="CT9" s="158">
        <v>0</v>
      </c>
      <c r="CU9" s="158">
        <v>0.9</v>
      </c>
      <c r="CV9" s="158">
        <v>0</v>
      </c>
      <c r="CW9" s="158">
        <v>0.9</v>
      </c>
      <c r="CX9" s="158">
        <v>2.6</v>
      </c>
      <c r="CY9" s="158"/>
      <c r="CZ9" s="158">
        <v>0</v>
      </c>
      <c r="DA9" s="158">
        <v>2.6</v>
      </c>
      <c r="DB9" s="158"/>
      <c r="DC9" s="158">
        <v>3.5</v>
      </c>
      <c r="DD9" s="158"/>
      <c r="DE9" s="158"/>
      <c r="DF9" s="158"/>
      <c r="DG9" s="158"/>
      <c r="DH9" s="158">
        <v>0</v>
      </c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>
        <v>6.5454545454545404E-2</v>
      </c>
      <c r="DZ9" s="158">
        <v>4.3636363636363598E-2</v>
      </c>
      <c r="EA9" s="158">
        <v>2.1818181818181799E-2</v>
      </c>
      <c r="EB9" s="158">
        <v>5.4545454545454501E-2</v>
      </c>
      <c r="EC9" s="158">
        <v>5.4545454545454501E-2</v>
      </c>
      <c r="ED9" s="158"/>
      <c r="EE9" s="158">
        <v>0.163636363636364</v>
      </c>
      <c r="EF9" s="158">
        <v>2.1818181818181799E-2</v>
      </c>
      <c r="EG9" s="158">
        <v>0.43636363636363601</v>
      </c>
      <c r="EH9" s="158"/>
      <c r="EI9" s="158">
        <v>0.18545454545454501</v>
      </c>
      <c r="EJ9" s="158"/>
      <c r="EK9" s="158"/>
      <c r="EL9" s="158"/>
      <c r="EM9" s="158"/>
      <c r="EN9" s="158"/>
      <c r="EO9" s="158"/>
      <c r="EP9" s="158">
        <v>1.09090909090909E-2</v>
      </c>
      <c r="EQ9" s="158"/>
      <c r="ER9" s="158">
        <v>2.1818181818181799E-2</v>
      </c>
      <c r="ES9" s="158"/>
      <c r="ET9" s="158">
        <v>1.09090909090909E-2</v>
      </c>
      <c r="EU9" s="158">
        <v>0.27272727272727298</v>
      </c>
      <c r="EV9" s="158"/>
      <c r="EW9" s="158"/>
      <c r="EX9" s="158"/>
      <c r="EY9" s="158"/>
      <c r="EZ9" s="158"/>
      <c r="FA9" s="158"/>
      <c r="FB9" s="158"/>
      <c r="FC9" s="158"/>
      <c r="FD9" s="158"/>
      <c r="FE9" s="158">
        <v>6.5454545454545404E-2</v>
      </c>
      <c r="FF9" s="158"/>
      <c r="FG9" s="158"/>
      <c r="FH9" s="158">
        <v>3.2727272727272702E-2</v>
      </c>
      <c r="FI9" s="158">
        <v>6.5454545454545496E-3</v>
      </c>
      <c r="FJ9" s="158">
        <v>1.09090909090909E-2</v>
      </c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>
        <v>1.09090909090909E-2</v>
      </c>
      <c r="GA9" s="158"/>
      <c r="GB9" s="158">
        <v>2.1818181818181799E-2</v>
      </c>
      <c r="GC9" s="158">
        <v>1.04727272727273</v>
      </c>
      <c r="GD9" s="158">
        <v>0.31636363636363601</v>
      </c>
      <c r="GE9" s="158">
        <v>5.0181818181818202E-2</v>
      </c>
      <c r="GF9" s="158">
        <v>7.6363636363636397E-2</v>
      </c>
      <c r="GG9" s="158"/>
      <c r="GH9" s="158">
        <v>1.512</v>
      </c>
      <c r="GI9" s="158">
        <v>1.09090909090909E-2</v>
      </c>
      <c r="GJ9" s="158">
        <v>3.2727272727272702E-2</v>
      </c>
      <c r="GK9" s="157">
        <v>7.1840000000000002</v>
      </c>
      <c r="GL9" s="158">
        <v>0.56499999999999995</v>
      </c>
      <c r="GM9" s="157">
        <v>192</v>
      </c>
      <c r="GN9" s="157">
        <v>345</v>
      </c>
      <c r="GO9" s="157">
        <v>322</v>
      </c>
      <c r="GP9" s="157">
        <v>90</v>
      </c>
      <c r="GQ9" s="157">
        <v>24</v>
      </c>
      <c r="GR9" s="157">
        <v>158</v>
      </c>
      <c r="GS9" s="157">
        <v>164</v>
      </c>
      <c r="GT9" s="157">
        <v>153</v>
      </c>
      <c r="GU9" s="157">
        <v>49</v>
      </c>
      <c r="GV9" s="157">
        <v>243</v>
      </c>
      <c r="GW9" s="157">
        <v>124</v>
      </c>
      <c r="GX9" s="157">
        <v>96</v>
      </c>
      <c r="GY9" s="157">
        <v>119</v>
      </c>
      <c r="GZ9" s="157">
        <v>316</v>
      </c>
      <c r="HA9" s="157">
        <v>701</v>
      </c>
      <c r="HB9" s="157">
        <v>73</v>
      </c>
      <c r="HC9" s="157">
        <v>339</v>
      </c>
      <c r="HD9" s="157">
        <v>198</v>
      </c>
      <c r="HE9" s="157"/>
      <c r="HF9" s="157"/>
      <c r="HG9" s="158"/>
      <c r="HH9" s="158"/>
      <c r="HI9" s="158">
        <v>15.2</v>
      </c>
      <c r="HJ9" s="158"/>
      <c r="HK9" s="158"/>
      <c r="HL9" s="158"/>
      <c r="HM9" s="158"/>
      <c r="HN9" s="158"/>
      <c r="HO9" s="158"/>
      <c r="HP9" s="158"/>
      <c r="HQ9" s="157">
        <v>0</v>
      </c>
      <c r="HR9" s="158">
        <v>6.38</v>
      </c>
      <c r="HS9" s="159">
        <v>0.94499999999999995</v>
      </c>
      <c r="HT9" s="160">
        <v>1.0309999999999999</v>
      </c>
    </row>
    <row r="10" spans="1:228" x14ac:dyDescent="0.2">
      <c r="A10" s="140" t="s">
        <v>432</v>
      </c>
      <c r="B10" s="11" t="s">
        <v>433</v>
      </c>
      <c r="C10" s="11">
        <v>1066</v>
      </c>
      <c r="D10" s="11">
        <v>824</v>
      </c>
      <c r="E10" s="192">
        <f t="shared" si="18"/>
        <v>4.5237600000000002</v>
      </c>
      <c r="F10" s="156">
        <f t="shared" si="1"/>
        <v>1648.0012442399998</v>
      </c>
      <c r="G10" s="156">
        <f t="shared" si="2"/>
        <v>2801.6007580800001</v>
      </c>
      <c r="H10" s="156">
        <f t="shared" si="3"/>
        <v>2554.3998928799997</v>
      </c>
      <c r="I10" s="156">
        <f t="shared" si="4"/>
        <v>725.11801416000003</v>
      </c>
      <c r="J10" s="156">
        <f t="shared" si="5"/>
        <v>222.47851680000002</v>
      </c>
      <c r="K10" s="156">
        <f t="shared" si="6"/>
        <v>1483.20066744</v>
      </c>
      <c r="L10" s="156">
        <f t="shared" si="7"/>
        <v>1235.99980224</v>
      </c>
      <c r="M10" s="156">
        <f t="shared" si="0"/>
        <v>1235.99980224</v>
      </c>
      <c r="N10" s="156">
        <f t="shared" si="8"/>
        <v>387.27909360000001</v>
      </c>
      <c r="O10" s="156">
        <f t="shared" si="9"/>
        <v>1977.5978740800001</v>
      </c>
      <c r="P10" s="156">
        <f t="shared" si="10"/>
        <v>988.79893704000006</v>
      </c>
      <c r="Q10" s="156">
        <f t="shared" si="11"/>
        <v>815.76059328000008</v>
      </c>
      <c r="R10" s="156">
        <f t="shared" si="12"/>
        <v>988.79893704000006</v>
      </c>
      <c r="S10" s="156">
        <f t="shared" si="13"/>
        <v>2389.5993160799999</v>
      </c>
      <c r="T10" s="156">
        <f t="shared" si="14"/>
        <v>5768.0020929600005</v>
      </c>
      <c r="U10" s="156">
        <f t="shared" si="15"/>
        <v>586.31548608000003</v>
      </c>
      <c r="V10" s="156">
        <f t="shared" si="16"/>
        <v>2801.6007580800001</v>
      </c>
      <c r="W10" s="156">
        <f t="shared" si="17"/>
        <v>1648.0012442399998</v>
      </c>
      <c r="X10" s="157">
        <v>157.547</v>
      </c>
      <c r="Y10" s="157">
        <v>157.547</v>
      </c>
      <c r="Z10" s="157">
        <v>37.206000000000003</v>
      </c>
      <c r="AA10" s="157">
        <v>37.206000000000003</v>
      </c>
      <c r="AB10" s="13">
        <v>3.5026199999999998</v>
      </c>
      <c r="AC10" s="13">
        <v>3.1715907144571598</v>
      </c>
      <c r="AD10" s="13">
        <v>3.4312499999999999</v>
      </c>
      <c r="AE10" s="13">
        <v>4.5343799999999996</v>
      </c>
      <c r="AF10" s="13">
        <v>4.5343799999999996</v>
      </c>
      <c r="AG10" s="13">
        <v>4.6057499999999996</v>
      </c>
      <c r="AH10" s="13">
        <v>0</v>
      </c>
      <c r="AI10" s="13">
        <v>0.5</v>
      </c>
      <c r="AJ10" s="13">
        <v>0</v>
      </c>
      <c r="AK10" s="13">
        <v>0.1103925</v>
      </c>
      <c r="AL10" s="13">
        <v>0.70799999999999996</v>
      </c>
      <c r="AM10" s="13">
        <v>9.4309999999999992</v>
      </c>
      <c r="AN10" s="13">
        <v>90.569000000000003</v>
      </c>
      <c r="AO10" s="13">
        <v>4.5726666666666702</v>
      </c>
      <c r="AP10" s="13">
        <v>4.2050000000000001</v>
      </c>
      <c r="AQ10" s="13">
        <v>2.206</v>
      </c>
      <c r="AR10" s="158">
        <v>7.5999999999999998E-2</v>
      </c>
      <c r="AS10" s="158">
        <v>7.5999999999999998E-2</v>
      </c>
      <c r="AT10" s="158"/>
      <c r="AU10" s="158"/>
      <c r="AV10" s="158"/>
      <c r="AW10" s="158">
        <v>1.2999999999999999E-2</v>
      </c>
      <c r="AX10" s="158">
        <v>1.2999999999999999E-2</v>
      </c>
      <c r="AY10" s="158"/>
      <c r="AZ10" s="158"/>
      <c r="BA10" s="158"/>
      <c r="BB10" s="158"/>
      <c r="BC10" s="13">
        <v>0</v>
      </c>
      <c r="BD10" s="158">
        <v>4.1000000000000002E-2</v>
      </c>
      <c r="BE10" s="158"/>
      <c r="BF10" s="158">
        <v>0.17100000000000001</v>
      </c>
      <c r="BG10" s="158">
        <v>0.87433150000000004</v>
      </c>
      <c r="BH10" s="158">
        <v>9.0999999999999998E-2</v>
      </c>
      <c r="BI10" s="158">
        <v>4.9000000000000002E-2</v>
      </c>
      <c r="BJ10" s="158">
        <v>0.35699999999999998</v>
      </c>
      <c r="BK10" s="13">
        <v>1.907</v>
      </c>
      <c r="BL10" s="13">
        <v>5.8390000000000004</v>
      </c>
      <c r="BM10" s="13">
        <v>3.38</v>
      </c>
      <c r="BN10" s="13">
        <v>0.48199999999999998</v>
      </c>
      <c r="BO10" s="13">
        <v>1.3</v>
      </c>
      <c r="BP10" s="13">
        <v>1.3</v>
      </c>
      <c r="BQ10" s="13"/>
      <c r="BR10" s="13">
        <v>44.156999999999996</v>
      </c>
      <c r="BS10" s="13">
        <v>157.22499999999999</v>
      </c>
      <c r="BT10" s="13">
        <v>123.61199999999999</v>
      </c>
      <c r="BU10" s="13">
        <v>12.137</v>
      </c>
      <c r="BV10" s="157"/>
      <c r="BW10" s="158">
        <v>0.03</v>
      </c>
      <c r="BX10" s="158">
        <v>0.01</v>
      </c>
      <c r="BY10" s="158">
        <v>0.41</v>
      </c>
      <c r="BZ10" s="158">
        <v>8.9999999999999993E-3</v>
      </c>
      <c r="CA10" s="158">
        <v>5.1999999999999998E-2</v>
      </c>
      <c r="CB10" s="158">
        <v>5</v>
      </c>
      <c r="CC10" s="158"/>
      <c r="CD10" s="13">
        <v>1.6419999999999999</v>
      </c>
      <c r="CE10" s="158"/>
      <c r="CF10" s="13"/>
      <c r="CG10" s="157"/>
      <c r="CH10" s="13">
        <v>96.844999999999999</v>
      </c>
      <c r="CI10" s="157"/>
      <c r="CJ10" s="157">
        <v>95.105999999999995</v>
      </c>
      <c r="CK10" s="157"/>
      <c r="CL10" s="13">
        <v>11.688888888888901</v>
      </c>
      <c r="CM10" s="157"/>
      <c r="CN10" s="13">
        <v>0.78200000000000003</v>
      </c>
      <c r="CO10" s="158">
        <v>0.03</v>
      </c>
      <c r="CP10" s="158">
        <v>0.3</v>
      </c>
      <c r="CQ10" s="158">
        <v>2E-3</v>
      </c>
      <c r="CR10" s="158">
        <v>8.8999999999999996E-2</v>
      </c>
      <c r="CS10" s="13"/>
      <c r="CT10" s="158">
        <v>0</v>
      </c>
      <c r="CU10" s="158"/>
      <c r="CV10" s="158">
        <v>0</v>
      </c>
      <c r="CW10" s="158">
        <v>0</v>
      </c>
      <c r="CX10" s="158">
        <v>4.7539999999999996</v>
      </c>
      <c r="CY10" s="158">
        <v>0</v>
      </c>
      <c r="CZ10" s="158">
        <v>0</v>
      </c>
      <c r="DA10" s="158">
        <v>4.7539999999999996</v>
      </c>
      <c r="DB10" s="158"/>
      <c r="DC10" s="158">
        <v>4.7539999999999996</v>
      </c>
      <c r="DD10" s="158">
        <v>0</v>
      </c>
      <c r="DE10" s="158">
        <v>0</v>
      </c>
      <c r="DF10" s="158"/>
      <c r="DG10" s="158"/>
      <c r="DH10" s="158">
        <v>0</v>
      </c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>
        <v>0.186</v>
      </c>
      <c r="DT10" s="158"/>
      <c r="DU10" s="158"/>
      <c r="DV10" s="158"/>
      <c r="DW10" s="158">
        <v>4.8000000000000001E-2</v>
      </c>
      <c r="DX10" s="158">
        <v>0.186</v>
      </c>
      <c r="DY10" s="158">
        <v>2.3974630021141599E-2</v>
      </c>
      <c r="DZ10" s="158">
        <v>2.1976744186046501E-2</v>
      </c>
      <c r="EA10" s="158">
        <v>1.8979915433403799E-2</v>
      </c>
      <c r="EB10" s="158">
        <v>2.3974630021141599E-2</v>
      </c>
      <c r="EC10" s="158">
        <v>2.5972515856236798E-2</v>
      </c>
      <c r="ED10" s="158"/>
      <c r="EE10" s="158">
        <v>4.3953488372093001E-2</v>
      </c>
      <c r="EF10" s="158"/>
      <c r="EG10" s="158">
        <v>0.13585623678646899</v>
      </c>
      <c r="EH10" s="158"/>
      <c r="EI10" s="158">
        <v>5.5940803382663801E-2</v>
      </c>
      <c r="EJ10" s="158">
        <v>0</v>
      </c>
      <c r="EK10" s="158"/>
      <c r="EL10" s="158">
        <v>0</v>
      </c>
      <c r="EM10" s="158"/>
      <c r="EN10" s="158">
        <v>0</v>
      </c>
      <c r="EO10" s="158"/>
      <c r="EP10" s="158">
        <v>2.9968287526427099E-3</v>
      </c>
      <c r="EQ10" s="158"/>
      <c r="ER10" s="158">
        <v>5.9936575052854102E-3</v>
      </c>
      <c r="ES10" s="158"/>
      <c r="ET10" s="158">
        <v>0</v>
      </c>
      <c r="EU10" s="158">
        <v>0.1028911205074</v>
      </c>
      <c r="EV10" s="158"/>
      <c r="EW10" s="158"/>
      <c r="EX10" s="158">
        <v>2.9968287526427099E-3</v>
      </c>
      <c r="EY10" s="158"/>
      <c r="EZ10" s="158">
        <v>0</v>
      </c>
      <c r="FA10" s="158">
        <v>0</v>
      </c>
      <c r="FB10" s="158">
        <v>0</v>
      </c>
      <c r="FC10" s="158"/>
      <c r="FD10" s="158"/>
      <c r="FE10" s="158"/>
      <c r="FF10" s="158"/>
      <c r="FG10" s="158"/>
      <c r="FH10" s="158">
        <v>4.9947145877378401E-3</v>
      </c>
      <c r="FI10" s="158"/>
      <c r="FJ10" s="158">
        <v>1.9978858350951402E-3</v>
      </c>
      <c r="FK10" s="158"/>
      <c r="FL10" s="158">
        <v>0</v>
      </c>
      <c r="FM10" s="158">
        <v>0</v>
      </c>
      <c r="FN10" s="158">
        <v>0</v>
      </c>
      <c r="FO10" s="158">
        <v>0</v>
      </c>
      <c r="FP10" s="158"/>
      <c r="FQ10" s="158"/>
      <c r="FR10" s="158">
        <v>0</v>
      </c>
      <c r="FS10" s="158"/>
      <c r="FT10" s="158"/>
      <c r="FU10" s="158"/>
      <c r="FV10" s="158"/>
      <c r="FW10" s="158">
        <v>0</v>
      </c>
      <c r="FX10" s="158"/>
      <c r="FY10" s="158">
        <v>0</v>
      </c>
      <c r="FZ10" s="158"/>
      <c r="GA10" s="158"/>
      <c r="GB10" s="158">
        <v>0</v>
      </c>
      <c r="GC10" s="158">
        <v>0.35062896405919702</v>
      </c>
      <c r="GD10" s="158">
        <v>0.11487843551797</v>
      </c>
      <c r="GE10" s="158">
        <v>6.9926004228329803E-3</v>
      </c>
      <c r="GF10" s="158"/>
      <c r="GG10" s="158"/>
      <c r="GH10" s="158">
        <v>0.47249999999999998</v>
      </c>
      <c r="GI10" s="158">
        <v>1.9978858350951402E-3</v>
      </c>
      <c r="GJ10" s="158">
        <v>4.9947145877378401E-3</v>
      </c>
      <c r="GK10" s="157">
        <v>3.4649999999999999</v>
      </c>
      <c r="GL10" s="158">
        <v>0.54900000000000004</v>
      </c>
      <c r="GM10" s="157">
        <v>200.00015099999999</v>
      </c>
      <c r="GN10" s="157">
        <v>340.000092</v>
      </c>
      <c r="GO10" s="157">
        <v>309.99998699999998</v>
      </c>
      <c r="GP10" s="157">
        <v>87.999758999999997</v>
      </c>
      <c r="GQ10" s="157">
        <v>26.99982</v>
      </c>
      <c r="GR10" s="157">
        <v>180.00008099999999</v>
      </c>
      <c r="GS10" s="157">
        <v>149.999976</v>
      </c>
      <c r="GT10" s="157">
        <v>149.999976</v>
      </c>
      <c r="GU10" s="157">
        <v>46.999890000000001</v>
      </c>
      <c r="GV10" s="157">
        <v>239.999742</v>
      </c>
      <c r="GW10" s="157">
        <v>119.999871</v>
      </c>
      <c r="GX10" s="157">
        <v>99.000072000000003</v>
      </c>
      <c r="GY10" s="157">
        <v>119.999871</v>
      </c>
      <c r="GZ10" s="157">
        <v>289.99991699999998</v>
      </c>
      <c r="HA10" s="157">
        <v>700.00025400000004</v>
      </c>
      <c r="HB10" s="157">
        <v>71.154792</v>
      </c>
      <c r="HC10" s="157">
        <v>340.000092</v>
      </c>
      <c r="HD10" s="157">
        <v>200.00015099999999</v>
      </c>
      <c r="HE10" s="157"/>
      <c r="HF10" s="157"/>
      <c r="HG10" s="158">
        <v>0.01</v>
      </c>
      <c r="HH10" s="158">
        <v>0.03</v>
      </c>
      <c r="HI10" s="158">
        <v>15.6</v>
      </c>
      <c r="HJ10" s="158">
        <v>0</v>
      </c>
      <c r="HK10" s="158"/>
      <c r="HL10" s="158"/>
      <c r="HM10" s="158"/>
      <c r="HN10" s="158"/>
      <c r="HO10" s="158"/>
      <c r="HP10" s="158">
        <v>0.04</v>
      </c>
      <c r="HQ10" s="157">
        <v>0</v>
      </c>
      <c r="HR10" s="158">
        <v>6.38</v>
      </c>
      <c r="HS10" s="159">
        <v>0.94499999999999995</v>
      </c>
      <c r="HT10" s="160">
        <v>1.036</v>
      </c>
    </row>
    <row r="11" spans="1:228" x14ac:dyDescent="0.2">
      <c r="A11" s="140"/>
      <c r="B11" s="11"/>
      <c r="C11" s="11"/>
      <c r="D11" s="11"/>
      <c r="E11" s="192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7"/>
      <c r="Y11" s="157"/>
      <c r="Z11" s="157"/>
      <c r="AA11" s="157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3"/>
      <c r="BD11" s="158"/>
      <c r="BE11" s="158"/>
      <c r="BF11" s="158"/>
      <c r="BG11" s="158"/>
      <c r="BH11" s="158"/>
      <c r="BI11" s="158"/>
      <c r="BJ11" s="158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57"/>
      <c r="BW11" s="158"/>
      <c r="BX11" s="158"/>
      <c r="BY11" s="158"/>
      <c r="BZ11" s="158"/>
      <c r="CA11" s="158"/>
      <c r="CB11" s="158"/>
      <c r="CC11" s="158"/>
      <c r="CD11" s="13"/>
      <c r="CE11" s="158"/>
      <c r="CF11" s="13"/>
      <c r="CG11" s="157"/>
      <c r="CH11" s="13"/>
      <c r="CI11" s="157"/>
      <c r="CJ11" s="157"/>
      <c r="CK11" s="157"/>
      <c r="CL11" s="13"/>
      <c r="CM11" s="157"/>
      <c r="CN11" s="13"/>
      <c r="CO11" s="158"/>
      <c r="CP11" s="158"/>
      <c r="CQ11" s="158"/>
      <c r="CR11" s="158"/>
      <c r="CS11" s="13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7"/>
      <c r="GL11" s="158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7"/>
      <c r="HR11" s="158"/>
      <c r="HS11" s="159"/>
      <c r="HT11" s="160"/>
    </row>
    <row r="12" spans="1:228" x14ac:dyDescent="0.2">
      <c r="A12" s="140" t="s">
        <v>434</v>
      </c>
      <c r="B12" s="11" t="s">
        <v>435</v>
      </c>
      <c r="C12" s="11">
        <v>148</v>
      </c>
      <c r="D12" s="11">
        <v>113</v>
      </c>
      <c r="E12" s="192">
        <f t="shared" si="18"/>
        <v>4.3776200000000003</v>
      </c>
      <c r="F12" s="156">
        <f>GM12/100*D12</f>
        <v>1536.8</v>
      </c>
      <c r="G12" s="156">
        <f t="shared" si="2"/>
        <v>2587.6999999999998</v>
      </c>
      <c r="H12" s="156">
        <f t="shared" si="3"/>
        <v>2237.4</v>
      </c>
      <c r="I12" s="156">
        <f t="shared" si="4"/>
        <v>787.61</v>
      </c>
      <c r="J12" s="156">
        <f t="shared" si="5"/>
        <v>100.57000000000001</v>
      </c>
      <c r="K12" s="156">
        <f t="shared" si="6"/>
        <v>1446.4</v>
      </c>
      <c r="L12" s="156">
        <f t="shared" si="7"/>
        <v>1536.8</v>
      </c>
      <c r="M12" s="156">
        <f t="shared" si="0"/>
        <v>962.76</v>
      </c>
      <c r="N12" s="156">
        <f t="shared" si="8"/>
        <v>385.33000000000004</v>
      </c>
      <c r="O12" s="156">
        <f t="shared" si="9"/>
        <v>1887.1</v>
      </c>
      <c r="P12" s="156">
        <f t="shared" si="10"/>
        <v>875.75</v>
      </c>
      <c r="Q12" s="156">
        <f t="shared" si="11"/>
        <v>787.61</v>
      </c>
      <c r="R12" s="156">
        <f t="shared" si="12"/>
        <v>875.75</v>
      </c>
      <c r="S12" s="156">
        <f t="shared" si="13"/>
        <v>1966.1999999999998</v>
      </c>
      <c r="T12" s="156">
        <f t="shared" si="14"/>
        <v>5469.2</v>
      </c>
      <c r="U12" s="156">
        <f t="shared" si="15"/>
        <v>569.52</v>
      </c>
      <c r="V12" s="156">
        <f t="shared" si="16"/>
        <v>2938</v>
      </c>
      <c r="W12" s="156">
        <f t="shared" si="17"/>
        <v>1582</v>
      </c>
      <c r="X12" s="157">
        <v>1394</v>
      </c>
      <c r="Y12" s="157">
        <v>1394</v>
      </c>
      <c r="Z12" s="157">
        <v>335</v>
      </c>
      <c r="AA12" s="157">
        <v>335</v>
      </c>
      <c r="AB12" s="13">
        <v>24.7</v>
      </c>
      <c r="AC12" s="13">
        <v>21.8</v>
      </c>
      <c r="AD12" s="13">
        <v>24.2</v>
      </c>
      <c r="AE12" s="13">
        <v>1.4</v>
      </c>
      <c r="AF12" s="13">
        <v>1.4</v>
      </c>
      <c r="AG12" s="13">
        <v>1.9</v>
      </c>
      <c r="AH12" s="13">
        <v>0</v>
      </c>
      <c r="AI12" s="13">
        <v>25.7</v>
      </c>
      <c r="AJ12" s="13">
        <v>0</v>
      </c>
      <c r="AK12" s="13">
        <v>1.63</v>
      </c>
      <c r="AL12" s="13">
        <v>3.75</v>
      </c>
      <c r="AM12" s="13">
        <v>53.9</v>
      </c>
      <c r="AN12" s="13">
        <v>46.1</v>
      </c>
      <c r="AO12" s="13">
        <v>212</v>
      </c>
      <c r="AP12" s="13">
        <v>212</v>
      </c>
      <c r="AQ12" s="13">
        <v>0</v>
      </c>
      <c r="AR12" s="158">
        <v>0.34788333333333299</v>
      </c>
      <c r="AS12" s="158"/>
      <c r="AT12" s="158"/>
      <c r="AU12" s="158"/>
      <c r="AV12" s="158"/>
      <c r="AW12" s="158">
        <v>0.49666666666666698</v>
      </c>
      <c r="AX12" s="158">
        <v>0.49666666666666698</v>
      </c>
      <c r="AY12" s="158"/>
      <c r="AZ12" s="158"/>
      <c r="BA12" s="158"/>
      <c r="BB12" s="158"/>
      <c r="BC12" s="13">
        <v>0</v>
      </c>
      <c r="BD12" s="158"/>
      <c r="BE12" s="158"/>
      <c r="BF12" s="158"/>
      <c r="BG12" s="158"/>
      <c r="BH12" s="158"/>
      <c r="BI12" s="158"/>
      <c r="BJ12" s="158"/>
      <c r="BK12" s="13"/>
      <c r="BL12" s="13"/>
      <c r="BM12" s="13"/>
      <c r="BN12" s="13"/>
      <c r="BO12" s="13"/>
      <c r="BP12" s="13"/>
      <c r="BQ12" s="13"/>
      <c r="BR12" s="13">
        <v>652</v>
      </c>
      <c r="BS12" s="13">
        <v>60.533333333333303</v>
      </c>
      <c r="BT12" s="13">
        <v>682.66666666666697</v>
      </c>
      <c r="BU12" s="13">
        <v>27.233333333333299</v>
      </c>
      <c r="BV12" s="157"/>
      <c r="BW12" s="158">
        <v>8.6666666666666697E-2</v>
      </c>
      <c r="BX12" s="158">
        <v>4.8500000000000001E-2</v>
      </c>
      <c r="BY12" s="158">
        <v>3.37</v>
      </c>
      <c r="BZ12" s="158">
        <v>1.6E-2</v>
      </c>
      <c r="CA12" s="158">
        <v>0.133333333333333</v>
      </c>
      <c r="CB12" s="158"/>
      <c r="CC12" s="158"/>
      <c r="CD12" s="13">
        <v>14.1666666666667</v>
      </c>
      <c r="CE12" s="158"/>
      <c r="CF12" s="13"/>
      <c r="CG12" s="157"/>
      <c r="CH12" s="13">
        <v>445.66666666666703</v>
      </c>
      <c r="CI12" s="157"/>
      <c r="CJ12" s="157">
        <v>1078.3333333333301</v>
      </c>
      <c r="CK12" s="157"/>
      <c r="CL12" s="13">
        <v>14.133333333333301</v>
      </c>
      <c r="CM12" s="157"/>
      <c r="CN12" s="13">
        <v>0.96</v>
      </c>
      <c r="CO12" s="158"/>
      <c r="CP12" s="158"/>
      <c r="CQ12" s="158"/>
      <c r="CR12" s="158"/>
      <c r="CS12" s="13"/>
      <c r="CT12" s="158">
        <v>0.182166666666667</v>
      </c>
      <c r="CU12" s="158">
        <v>0</v>
      </c>
      <c r="CV12" s="158">
        <v>0</v>
      </c>
      <c r="CW12" s="158">
        <v>0.182166666666667</v>
      </c>
      <c r="CX12" s="158">
        <v>0</v>
      </c>
      <c r="CY12" s="158"/>
      <c r="CZ12" s="158">
        <v>0</v>
      </c>
      <c r="DA12" s="158">
        <v>0</v>
      </c>
      <c r="DB12" s="158"/>
      <c r="DC12" s="158">
        <v>0.182166666666667</v>
      </c>
      <c r="DD12" s="158"/>
      <c r="DE12" s="158"/>
      <c r="DF12" s="158"/>
      <c r="DG12" s="158"/>
      <c r="DH12" s="158">
        <v>0</v>
      </c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>
        <v>0.82666666666666699</v>
      </c>
      <c r="DZ12" s="158">
        <v>0.56999999999999995</v>
      </c>
      <c r="EA12" s="158">
        <v>0.30666666666666698</v>
      </c>
      <c r="EB12" s="158">
        <v>0.64333333333333298</v>
      </c>
      <c r="EC12" s="158">
        <v>0.74</v>
      </c>
      <c r="ED12" s="158"/>
      <c r="EE12" s="158">
        <v>2.2533333333333299</v>
      </c>
      <c r="EF12" s="158">
        <v>0.23300000000000001</v>
      </c>
      <c r="EG12" s="158">
        <v>6.43333333333333</v>
      </c>
      <c r="EH12" s="158"/>
      <c r="EI12" s="158">
        <v>2.5333333333333301</v>
      </c>
      <c r="EJ12" s="158"/>
      <c r="EK12" s="158"/>
      <c r="EL12" s="158"/>
      <c r="EM12" s="158"/>
      <c r="EN12" s="158"/>
      <c r="EO12" s="158"/>
      <c r="EP12" s="158">
        <v>0.19133333333333299</v>
      </c>
      <c r="EQ12" s="158"/>
      <c r="ER12" s="158">
        <v>0.3</v>
      </c>
      <c r="ES12" s="158"/>
      <c r="ET12" s="158">
        <v>0.214</v>
      </c>
      <c r="EU12" s="158">
        <v>4.43333333333333</v>
      </c>
      <c r="EV12" s="158"/>
      <c r="EW12" s="158"/>
      <c r="EX12" s="158"/>
      <c r="EY12" s="158"/>
      <c r="EZ12" s="158"/>
      <c r="FA12" s="158"/>
      <c r="FB12" s="158"/>
      <c r="FC12" s="158"/>
      <c r="FD12" s="158"/>
      <c r="FE12" s="158">
        <v>0.84333333333333305</v>
      </c>
      <c r="FF12" s="158"/>
      <c r="FG12" s="158"/>
      <c r="FH12" s="158">
        <v>0.37</v>
      </c>
      <c r="FI12" s="158">
        <v>7.7766666666666706E-2</v>
      </c>
      <c r="FJ12" s="158">
        <v>8.5999999999999993E-2</v>
      </c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>
        <v>0.14699999999999999</v>
      </c>
      <c r="GA12" s="158"/>
      <c r="GB12" s="158">
        <v>0.33300000000000002</v>
      </c>
      <c r="GC12" s="158">
        <v>14.539666666666699</v>
      </c>
      <c r="GD12" s="158">
        <v>5.13866666666667</v>
      </c>
      <c r="GE12" s="158">
        <v>0.53376666666666694</v>
      </c>
      <c r="GF12" s="158">
        <v>0.99033333333333295</v>
      </c>
      <c r="GG12" s="158"/>
      <c r="GH12" s="158">
        <v>21.535433333333302</v>
      </c>
      <c r="GI12" s="158">
        <v>8.5999999999999993E-2</v>
      </c>
      <c r="GJ12" s="158">
        <v>0.37</v>
      </c>
      <c r="GK12" s="157">
        <v>82.46</v>
      </c>
      <c r="GL12" s="158">
        <v>3.8740000000000001</v>
      </c>
      <c r="GM12" s="157">
        <v>1360</v>
      </c>
      <c r="GN12" s="157">
        <v>2290</v>
      </c>
      <c r="GO12" s="157">
        <v>1980</v>
      </c>
      <c r="GP12" s="157">
        <v>697</v>
      </c>
      <c r="GQ12" s="157">
        <v>89</v>
      </c>
      <c r="GR12" s="157">
        <v>1280</v>
      </c>
      <c r="GS12" s="157">
        <v>1360</v>
      </c>
      <c r="GT12" s="157">
        <v>852</v>
      </c>
      <c r="GU12" s="157">
        <v>341</v>
      </c>
      <c r="GV12" s="157">
        <v>1670</v>
      </c>
      <c r="GW12" s="157">
        <v>775</v>
      </c>
      <c r="GX12" s="157">
        <v>697</v>
      </c>
      <c r="GY12" s="157">
        <v>775</v>
      </c>
      <c r="GZ12" s="157">
        <v>1740</v>
      </c>
      <c r="HA12" s="157">
        <v>4840</v>
      </c>
      <c r="HB12" s="157">
        <v>504</v>
      </c>
      <c r="HC12" s="157">
        <v>2600</v>
      </c>
      <c r="HD12" s="157">
        <v>1400</v>
      </c>
      <c r="HE12" s="157"/>
      <c r="HF12" s="157"/>
      <c r="HG12" s="158"/>
      <c r="HH12" s="158"/>
      <c r="HI12" s="158">
        <v>15.4</v>
      </c>
      <c r="HJ12" s="158"/>
      <c r="HK12" s="158"/>
      <c r="HL12" s="158"/>
      <c r="HM12" s="158"/>
      <c r="HN12" s="158"/>
      <c r="HO12" s="158"/>
      <c r="HP12" s="158"/>
      <c r="HQ12" s="157"/>
      <c r="HR12" s="158">
        <v>6.38</v>
      </c>
      <c r="HS12" s="159">
        <v>0.86719865771812099</v>
      </c>
      <c r="HT12" s="160"/>
    </row>
    <row r="13" spans="1:228" x14ac:dyDescent="0.2">
      <c r="A13" s="140" t="s">
        <v>436</v>
      </c>
      <c r="B13" s="11" t="s">
        <v>437</v>
      </c>
      <c r="C13" s="11">
        <v>1658</v>
      </c>
      <c r="D13" s="11">
        <v>177</v>
      </c>
      <c r="E13" s="192">
        <f t="shared" si="18"/>
        <v>5.517237499999994</v>
      </c>
      <c r="F13" s="156">
        <f t="shared" si="1"/>
        <v>1710.3436249999995</v>
      </c>
      <c r="G13" s="156">
        <f t="shared" si="2"/>
        <v>2703.4463749999941</v>
      </c>
      <c r="H13" s="156">
        <f t="shared" si="3"/>
        <v>3089.6530000000062</v>
      </c>
      <c r="I13" s="156">
        <f t="shared" si="4"/>
        <v>1048.2751249999994</v>
      </c>
      <c r="J13" s="156">
        <f t="shared" si="5"/>
        <v>220.68949999999938</v>
      </c>
      <c r="K13" s="156">
        <f t="shared" si="6"/>
        <v>1379.3093749999994</v>
      </c>
      <c r="L13" s="156">
        <f t="shared" si="7"/>
        <v>1158.6198749999999</v>
      </c>
      <c r="M13" s="156">
        <f t="shared" si="0"/>
        <v>1544.8264999999992</v>
      </c>
      <c r="N13" s="156">
        <f t="shared" si="8"/>
        <v>364.13767499999994</v>
      </c>
      <c r="O13" s="156">
        <f t="shared" si="9"/>
        <v>1986.2055</v>
      </c>
      <c r="P13" s="156">
        <f t="shared" si="10"/>
        <v>3862.0662499999939</v>
      </c>
      <c r="Q13" s="156">
        <f t="shared" si="11"/>
        <v>772.41325000000063</v>
      </c>
      <c r="R13" s="156">
        <f t="shared" si="12"/>
        <v>2096.5502500000057</v>
      </c>
      <c r="S13" s="156">
        <f t="shared" si="13"/>
        <v>3255.170125000006</v>
      </c>
      <c r="T13" s="156">
        <f t="shared" si="14"/>
        <v>4524.1347499999938</v>
      </c>
      <c r="U13" s="156">
        <f t="shared" si="15"/>
        <v>1655.1712500000001</v>
      </c>
      <c r="V13" s="156">
        <f t="shared" si="16"/>
        <v>1213.7922499999993</v>
      </c>
      <c r="W13" s="156">
        <f t="shared" si="17"/>
        <v>1324.1369999999999</v>
      </c>
      <c r="X13" s="157">
        <v>947.43958333333296</v>
      </c>
      <c r="Y13" s="157">
        <v>947.43958333333296</v>
      </c>
      <c r="Z13" s="157">
        <v>228.316666666667</v>
      </c>
      <c r="AA13" s="157">
        <v>228.316666666667</v>
      </c>
      <c r="AB13" s="13">
        <v>15.8479166666667</v>
      </c>
      <c r="AC13" s="13">
        <v>16.510958467768099</v>
      </c>
      <c r="AD13" s="13">
        <v>15.8479166666667</v>
      </c>
      <c r="AE13" s="13">
        <v>0</v>
      </c>
      <c r="AF13" s="13">
        <v>0</v>
      </c>
      <c r="AG13" s="13">
        <v>0</v>
      </c>
      <c r="AH13" s="13">
        <v>0</v>
      </c>
      <c r="AI13" s="13">
        <v>18.324999999999999</v>
      </c>
      <c r="AJ13" s="13">
        <v>0</v>
      </c>
      <c r="AK13" s="13">
        <v>0.11696428571428601</v>
      </c>
      <c r="AL13" s="13">
        <v>1.1412500000000001</v>
      </c>
      <c r="AM13" s="13">
        <v>35.314166666666701</v>
      </c>
      <c r="AN13" s="13">
        <v>64.685833333333306</v>
      </c>
      <c r="AO13" s="13">
        <v>7.05</v>
      </c>
      <c r="AP13" s="13">
        <v>7.05</v>
      </c>
      <c r="AQ13" s="13"/>
      <c r="AR13" s="158">
        <v>7.86451785714286</v>
      </c>
      <c r="AS13" s="158">
        <v>6.07</v>
      </c>
      <c r="AT13" s="158">
        <v>0</v>
      </c>
      <c r="AU13" s="158">
        <v>0.71780714285714298</v>
      </c>
      <c r="AV13" s="158">
        <v>0</v>
      </c>
      <c r="AW13" s="158">
        <v>3.3</v>
      </c>
      <c r="AX13" s="158">
        <v>3.3</v>
      </c>
      <c r="AY13" s="158"/>
      <c r="AZ13" s="158"/>
      <c r="BA13" s="158"/>
      <c r="BB13" s="158"/>
      <c r="BC13" s="13"/>
      <c r="BD13" s="158">
        <v>0.25</v>
      </c>
      <c r="BE13" s="158"/>
      <c r="BF13" s="158">
        <v>7.0000000000000007E-2</v>
      </c>
      <c r="BG13" s="158">
        <v>11.078791666666699</v>
      </c>
      <c r="BH13" s="158">
        <v>7.65</v>
      </c>
      <c r="BI13" s="158">
        <v>0.63500000000000001</v>
      </c>
      <c r="BJ13" s="158">
        <v>0.81</v>
      </c>
      <c r="BK13" s="13">
        <v>2.75</v>
      </c>
      <c r="BL13" s="13"/>
      <c r="BM13" s="13"/>
      <c r="BN13" s="13">
        <v>4.0999999999999996</v>
      </c>
      <c r="BO13" s="13">
        <v>2.0449999999999999</v>
      </c>
      <c r="BP13" s="13">
        <v>2.0449999999999999</v>
      </c>
      <c r="BQ13" s="13"/>
      <c r="BR13" s="13">
        <v>46.785714285714299</v>
      </c>
      <c r="BS13" s="13">
        <v>361.57142857142901</v>
      </c>
      <c r="BT13" s="13">
        <v>8.68333333333333</v>
      </c>
      <c r="BU13" s="13">
        <v>25.5571428571429</v>
      </c>
      <c r="BV13" s="157"/>
      <c r="BW13" s="158">
        <v>0.222</v>
      </c>
      <c r="BX13" s="158">
        <v>3.7857142857142902E-2</v>
      </c>
      <c r="BY13" s="158">
        <v>0.317142857142857</v>
      </c>
      <c r="BZ13" s="158">
        <v>2.2857142857142898E-3</v>
      </c>
      <c r="CA13" s="158">
        <v>0.41292857142857098</v>
      </c>
      <c r="CB13" s="158">
        <v>0</v>
      </c>
      <c r="CC13" s="158"/>
      <c r="CD13" s="13">
        <v>16.600000000000001</v>
      </c>
      <c r="CE13" s="158"/>
      <c r="CF13" s="13"/>
      <c r="CG13" s="157"/>
      <c r="CH13" s="13">
        <v>218.78571428571399</v>
      </c>
      <c r="CI13" s="157"/>
      <c r="CJ13" s="157">
        <v>131</v>
      </c>
      <c r="CK13" s="157"/>
      <c r="CL13" s="13">
        <v>2.7357142857142902</v>
      </c>
      <c r="CM13" s="157"/>
      <c r="CN13" s="13">
        <v>2.6</v>
      </c>
      <c r="CO13" s="158"/>
      <c r="CP13" s="158"/>
      <c r="CQ13" s="158"/>
      <c r="CR13" s="158"/>
      <c r="CS13" s="13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>
        <v>0</v>
      </c>
      <c r="DD13" s="158"/>
      <c r="DE13" s="158"/>
      <c r="DF13" s="158"/>
      <c r="DG13" s="158"/>
      <c r="DH13" s="158">
        <v>0</v>
      </c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>
        <v>0</v>
      </c>
      <c r="DZ13" s="158">
        <v>0</v>
      </c>
      <c r="EA13" s="158">
        <v>0</v>
      </c>
      <c r="EB13" s="158">
        <v>0</v>
      </c>
      <c r="EC13" s="158">
        <v>0</v>
      </c>
      <c r="ED13" s="158">
        <v>0</v>
      </c>
      <c r="EE13" s="158">
        <v>0.37833333333333302</v>
      </c>
      <c r="EF13" s="158">
        <v>0</v>
      </c>
      <c r="EG13" s="158">
        <v>1.44166666666667</v>
      </c>
      <c r="EH13" s="158">
        <v>0</v>
      </c>
      <c r="EI13" s="158">
        <v>0.38583333333333297</v>
      </c>
      <c r="EJ13" s="158">
        <v>0</v>
      </c>
      <c r="EK13" s="158">
        <v>0</v>
      </c>
      <c r="EL13" s="158">
        <v>0</v>
      </c>
      <c r="EM13" s="158">
        <v>0</v>
      </c>
      <c r="EN13" s="158">
        <v>0</v>
      </c>
      <c r="EO13" s="158">
        <v>0</v>
      </c>
      <c r="EP13" s="158">
        <v>0</v>
      </c>
      <c r="EQ13" s="158">
        <v>0</v>
      </c>
      <c r="ER13" s="158">
        <v>0.40666666666666701</v>
      </c>
      <c r="ES13" s="158">
        <v>0</v>
      </c>
      <c r="ET13" s="158">
        <v>0.46833333333333299</v>
      </c>
      <c r="EU13" s="158">
        <v>6.0741666666666703</v>
      </c>
      <c r="EV13" s="158"/>
      <c r="EW13" s="158">
        <v>0.65749999999999997</v>
      </c>
      <c r="EX13" s="158">
        <v>0</v>
      </c>
      <c r="EY13" s="158"/>
      <c r="EZ13" s="158">
        <v>2.5833333333333298E-2</v>
      </c>
      <c r="FA13" s="158">
        <v>0.413333333333333</v>
      </c>
      <c r="FB13" s="158">
        <v>0</v>
      </c>
      <c r="FC13" s="158">
        <v>0</v>
      </c>
      <c r="FD13" s="158">
        <v>0</v>
      </c>
      <c r="FE13" s="158">
        <v>0</v>
      </c>
      <c r="FF13" s="158">
        <v>0</v>
      </c>
      <c r="FG13" s="158">
        <v>0</v>
      </c>
      <c r="FH13" s="158">
        <v>2.0491666666666699</v>
      </c>
      <c r="FI13" s="158"/>
      <c r="FJ13" s="158">
        <v>0.90833333333333299</v>
      </c>
      <c r="FK13" s="158">
        <v>0</v>
      </c>
      <c r="FL13" s="158">
        <v>7.41666666666667E-2</v>
      </c>
      <c r="FM13" s="158">
        <v>0.18</v>
      </c>
      <c r="FN13" s="158">
        <v>1.7500000000000002E-2</v>
      </c>
      <c r="FO13" s="158">
        <v>0</v>
      </c>
      <c r="FP13" s="158"/>
      <c r="FQ13" s="158">
        <v>0</v>
      </c>
      <c r="FR13" s="158">
        <v>0.41416666666666702</v>
      </c>
      <c r="FS13" s="158"/>
      <c r="FT13" s="158">
        <v>0</v>
      </c>
      <c r="FU13" s="158"/>
      <c r="FV13" s="158">
        <v>0</v>
      </c>
      <c r="FW13" s="158">
        <v>0.20250000000000001</v>
      </c>
      <c r="FX13" s="158">
        <v>0</v>
      </c>
      <c r="FY13" s="158">
        <v>0.65749999999999997</v>
      </c>
      <c r="FZ13" s="158">
        <v>0</v>
      </c>
      <c r="GA13" s="158">
        <v>0</v>
      </c>
      <c r="GB13" s="158">
        <v>0.52749999999999997</v>
      </c>
      <c r="GC13" s="158">
        <v>2.20583333333333</v>
      </c>
      <c r="GD13" s="158">
        <v>8.0458333333333307</v>
      </c>
      <c r="GE13" s="158">
        <v>4.5033333333333303</v>
      </c>
      <c r="GF13" s="158">
        <v>0</v>
      </c>
      <c r="GG13" s="158"/>
      <c r="GH13" s="158">
        <v>15.282500000000001</v>
      </c>
      <c r="GI13" s="158">
        <v>2.27416666666667</v>
      </c>
      <c r="GJ13" s="158">
        <v>2.2291666666666701</v>
      </c>
      <c r="GK13" s="157">
        <v>51.5</v>
      </c>
      <c r="GL13" s="158">
        <v>3.1170833333333299</v>
      </c>
      <c r="GM13" s="157">
        <v>966.29583333333301</v>
      </c>
      <c r="GN13" s="157">
        <v>1527.37083333333</v>
      </c>
      <c r="GO13" s="157">
        <v>1745.56666666667</v>
      </c>
      <c r="GP13" s="157">
        <v>592.24583333333305</v>
      </c>
      <c r="GQ13" s="157">
        <v>124.683333333333</v>
      </c>
      <c r="GR13" s="157">
        <v>779.27083333333303</v>
      </c>
      <c r="GS13" s="157">
        <v>654.58749999999998</v>
      </c>
      <c r="GT13" s="157">
        <v>872.78333333333296</v>
      </c>
      <c r="GU13" s="157">
        <v>205.72749999999999</v>
      </c>
      <c r="GV13" s="157">
        <v>1122.1500000000001</v>
      </c>
      <c r="GW13" s="157">
        <v>2181.9583333333298</v>
      </c>
      <c r="GX13" s="157">
        <v>436.39166666666699</v>
      </c>
      <c r="GY13" s="157">
        <v>1184.49166666667</v>
      </c>
      <c r="GZ13" s="157">
        <v>1839.0791666666701</v>
      </c>
      <c r="HA13" s="157">
        <v>2556.00833333333</v>
      </c>
      <c r="HB13" s="157">
        <v>935.125</v>
      </c>
      <c r="HC13" s="157">
        <v>685.75833333333298</v>
      </c>
      <c r="HD13" s="157">
        <v>748.1</v>
      </c>
      <c r="HE13" s="157"/>
      <c r="HF13" s="157"/>
      <c r="HG13" s="158"/>
      <c r="HH13" s="158"/>
      <c r="HI13" s="158">
        <v>78.5</v>
      </c>
      <c r="HJ13" s="158"/>
      <c r="HK13" s="158"/>
      <c r="HL13" s="158"/>
      <c r="HM13" s="158"/>
      <c r="HN13" s="158"/>
      <c r="HO13" s="158"/>
      <c r="HP13" s="158"/>
      <c r="HQ13" s="157">
        <v>8.2342078355857407</v>
      </c>
      <c r="HR13" s="158">
        <v>6.25</v>
      </c>
      <c r="HS13" s="159">
        <v>0.83396998635743502</v>
      </c>
      <c r="HT13" s="160"/>
    </row>
    <row r="14" spans="1:228" x14ac:dyDescent="0.2">
      <c r="A14" s="140" t="s">
        <v>438</v>
      </c>
      <c r="B14" s="11" t="s">
        <v>439</v>
      </c>
      <c r="C14" s="11">
        <v>518</v>
      </c>
      <c r="D14" s="11">
        <v>183</v>
      </c>
      <c r="E14" s="192">
        <f t="shared" si="18"/>
        <v>4.5567000000000002</v>
      </c>
      <c r="F14" s="156">
        <f t="shared" si="1"/>
        <v>1503.711</v>
      </c>
      <c r="G14" s="156">
        <f t="shared" si="2"/>
        <v>2232.7829999999999</v>
      </c>
      <c r="H14" s="156">
        <f t="shared" si="3"/>
        <v>2460.6179999999999</v>
      </c>
      <c r="I14" s="156">
        <f t="shared" si="4"/>
        <v>820.20600000000002</v>
      </c>
      <c r="J14" s="156">
        <f t="shared" si="5"/>
        <v>191.38140000000001</v>
      </c>
      <c r="K14" s="156">
        <f t="shared" si="6"/>
        <v>1230.309</v>
      </c>
      <c r="L14" s="156">
        <f t="shared" si="7"/>
        <v>1093.6079999999999</v>
      </c>
      <c r="M14" s="156">
        <f t="shared" si="0"/>
        <v>1093.6079999999999</v>
      </c>
      <c r="N14" s="156">
        <f t="shared" si="8"/>
        <v>318.96899999999999</v>
      </c>
      <c r="O14" s="156">
        <f t="shared" si="9"/>
        <v>1503.711</v>
      </c>
      <c r="P14" s="156">
        <f t="shared" si="10"/>
        <v>2232.7829999999999</v>
      </c>
      <c r="Q14" s="156">
        <f t="shared" si="11"/>
        <v>592.37099999999998</v>
      </c>
      <c r="R14" s="156">
        <f t="shared" si="12"/>
        <v>1549.2780000000002</v>
      </c>
      <c r="S14" s="156">
        <f t="shared" si="13"/>
        <v>3052.989</v>
      </c>
      <c r="T14" s="156">
        <f t="shared" si="14"/>
        <v>4009.8959999999997</v>
      </c>
      <c r="U14" s="156">
        <f t="shared" si="15"/>
        <v>1640.412</v>
      </c>
      <c r="V14" s="156">
        <f t="shared" si="16"/>
        <v>1139.175</v>
      </c>
      <c r="W14" s="156">
        <f t="shared" si="17"/>
        <v>1275.876</v>
      </c>
      <c r="X14" s="157">
        <v>290.58249999999998</v>
      </c>
      <c r="Y14" s="157">
        <v>290.58249999999998</v>
      </c>
      <c r="Z14" s="157">
        <v>68.614999999999995</v>
      </c>
      <c r="AA14" s="157">
        <v>68.614999999999995</v>
      </c>
      <c r="AB14" s="13">
        <v>15.297499999999999</v>
      </c>
      <c r="AC14" s="13">
        <v>13.1364808574778</v>
      </c>
      <c r="AD14" s="13">
        <v>15.297499999999999</v>
      </c>
      <c r="AE14" s="13">
        <v>0</v>
      </c>
      <c r="AF14" s="13">
        <v>0</v>
      </c>
      <c r="AG14" s="13">
        <v>0</v>
      </c>
      <c r="AH14" s="13">
        <v>0</v>
      </c>
      <c r="AI14" s="13">
        <v>0.82499999999999996</v>
      </c>
      <c r="AJ14" s="13">
        <v>0</v>
      </c>
      <c r="AK14" s="13">
        <v>1.67875</v>
      </c>
      <c r="AL14" s="13">
        <v>2.2108333333333299</v>
      </c>
      <c r="AM14" s="13">
        <v>18.3333333333333</v>
      </c>
      <c r="AN14" s="13">
        <v>81.6666666666667</v>
      </c>
      <c r="AO14" s="13">
        <v>0</v>
      </c>
      <c r="AP14" s="13">
        <v>0</v>
      </c>
      <c r="AQ14" s="13">
        <v>0</v>
      </c>
      <c r="AR14" s="158">
        <v>0</v>
      </c>
      <c r="AS14" s="158">
        <v>0</v>
      </c>
      <c r="AT14" s="158"/>
      <c r="AU14" s="158">
        <v>0</v>
      </c>
      <c r="AV14" s="158"/>
      <c r="AW14" s="158">
        <v>4</v>
      </c>
      <c r="AX14" s="158">
        <v>4</v>
      </c>
      <c r="AY14" s="158"/>
      <c r="AZ14" s="158"/>
      <c r="BA14" s="158"/>
      <c r="BB14" s="158"/>
      <c r="BC14" s="13">
        <v>0</v>
      </c>
      <c r="BD14" s="158">
        <v>1.4999999999999999E-2</v>
      </c>
      <c r="BE14" s="158"/>
      <c r="BF14" s="158">
        <v>1.2999999999999999E-2</v>
      </c>
      <c r="BG14" s="158">
        <v>3.395</v>
      </c>
      <c r="BH14" s="158">
        <v>0.49</v>
      </c>
      <c r="BI14" s="158">
        <v>0</v>
      </c>
      <c r="BJ14" s="158">
        <v>4.4999999999999998E-2</v>
      </c>
      <c r="BK14" s="13">
        <v>0.71499999999999997</v>
      </c>
      <c r="BL14" s="13">
        <v>20</v>
      </c>
      <c r="BM14" s="13">
        <v>8</v>
      </c>
      <c r="BN14" s="13">
        <v>2.0499999999999998</v>
      </c>
      <c r="BO14" s="13">
        <v>0</v>
      </c>
      <c r="BP14" s="13">
        <v>0</v>
      </c>
      <c r="BQ14" s="13"/>
      <c r="BR14" s="13">
        <v>671.5</v>
      </c>
      <c r="BS14" s="13">
        <v>53.5</v>
      </c>
      <c r="BT14" s="13">
        <v>43.7</v>
      </c>
      <c r="BU14" s="13">
        <v>22.25</v>
      </c>
      <c r="BV14" s="157"/>
      <c r="BW14" s="158">
        <v>0.1085</v>
      </c>
      <c r="BX14" s="158">
        <v>0.14549999999999999</v>
      </c>
      <c r="BY14" s="158">
        <v>0.78</v>
      </c>
      <c r="BZ14" s="158">
        <v>1.6500000000000001E-2</v>
      </c>
      <c r="CA14" s="158">
        <v>2.0935000000000001</v>
      </c>
      <c r="CB14" s="158">
        <v>0</v>
      </c>
      <c r="CC14" s="158"/>
      <c r="CD14" s="13">
        <v>19</v>
      </c>
      <c r="CE14" s="158"/>
      <c r="CF14" s="13"/>
      <c r="CG14" s="157"/>
      <c r="CH14" s="13">
        <v>108.5</v>
      </c>
      <c r="CI14" s="157"/>
      <c r="CJ14" s="157">
        <v>980</v>
      </c>
      <c r="CK14" s="157"/>
      <c r="CL14" s="13">
        <v>7.6</v>
      </c>
      <c r="CM14" s="157"/>
      <c r="CN14" s="13">
        <v>1.085</v>
      </c>
      <c r="CO14" s="158">
        <v>3.3133333333333299</v>
      </c>
      <c r="CP14" s="158">
        <v>882.75</v>
      </c>
      <c r="CQ14" s="158">
        <v>3.7462686567164201</v>
      </c>
      <c r="CR14" s="158">
        <v>0.2</v>
      </c>
      <c r="CS14" s="13"/>
      <c r="CT14" s="158">
        <v>0</v>
      </c>
      <c r="CU14" s="158"/>
      <c r="CV14" s="158">
        <v>0</v>
      </c>
      <c r="CW14" s="158">
        <v>0</v>
      </c>
      <c r="CX14" s="158">
        <v>0</v>
      </c>
      <c r="CY14" s="158">
        <v>0</v>
      </c>
      <c r="CZ14" s="158">
        <v>0</v>
      </c>
      <c r="DA14" s="158">
        <v>0</v>
      </c>
      <c r="DB14" s="158">
        <v>0</v>
      </c>
      <c r="DC14" s="158">
        <v>0</v>
      </c>
      <c r="DD14" s="158">
        <v>0</v>
      </c>
      <c r="DE14" s="158">
        <v>0</v>
      </c>
      <c r="DF14" s="158"/>
      <c r="DG14" s="158"/>
      <c r="DH14" s="158">
        <v>0</v>
      </c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>
        <v>0</v>
      </c>
      <c r="EB14" s="158">
        <v>0</v>
      </c>
      <c r="EC14" s="158">
        <v>0</v>
      </c>
      <c r="ED14" s="158"/>
      <c r="EE14" s="158">
        <v>0</v>
      </c>
      <c r="EF14" s="158"/>
      <c r="EG14" s="158">
        <v>0.146666666666667</v>
      </c>
      <c r="EH14" s="158"/>
      <c r="EI14" s="158">
        <v>0</v>
      </c>
      <c r="EJ14" s="158">
        <v>0</v>
      </c>
      <c r="EK14" s="158"/>
      <c r="EL14" s="158">
        <v>0</v>
      </c>
      <c r="EM14" s="158"/>
      <c r="EN14" s="158">
        <v>0</v>
      </c>
      <c r="EO14" s="158"/>
      <c r="EP14" s="158">
        <v>0</v>
      </c>
      <c r="EQ14" s="158"/>
      <c r="ER14" s="158">
        <v>7.3333333333333403E-2</v>
      </c>
      <c r="ES14" s="158"/>
      <c r="ET14" s="158">
        <v>7.3333333333333403E-2</v>
      </c>
      <c r="EU14" s="158">
        <v>7.3333333333333403E-2</v>
      </c>
      <c r="EV14" s="158"/>
      <c r="EW14" s="158"/>
      <c r="EX14" s="158">
        <v>0</v>
      </c>
      <c r="EY14" s="158"/>
      <c r="EZ14" s="158">
        <v>0</v>
      </c>
      <c r="FA14" s="158">
        <v>0</v>
      </c>
      <c r="FB14" s="158">
        <v>0</v>
      </c>
      <c r="FC14" s="158"/>
      <c r="FD14" s="158"/>
      <c r="FE14" s="158"/>
      <c r="FF14" s="158"/>
      <c r="FG14" s="158"/>
      <c r="FH14" s="158">
        <v>0</v>
      </c>
      <c r="FI14" s="158"/>
      <c r="FJ14" s="158">
        <v>0</v>
      </c>
      <c r="FK14" s="158"/>
      <c r="FL14" s="158">
        <v>0</v>
      </c>
      <c r="FM14" s="158">
        <v>0</v>
      </c>
      <c r="FN14" s="158">
        <v>0</v>
      </c>
      <c r="FO14" s="158"/>
      <c r="FP14" s="158"/>
      <c r="FQ14" s="158"/>
      <c r="FR14" s="158">
        <v>0.146666666666667</v>
      </c>
      <c r="FS14" s="158"/>
      <c r="FT14" s="158"/>
      <c r="FU14" s="158"/>
      <c r="FV14" s="158"/>
      <c r="FW14" s="158">
        <v>0</v>
      </c>
      <c r="FX14" s="158"/>
      <c r="FY14" s="158">
        <v>0.146666666666667</v>
      </c>
      <c r="FZ14" s="158"/>
      <c r="GA14" s="158"/>
      <c r="GB14" s="158">
        <v>0</v>
      </c>
      <c r="GC14" s="158">
        <v>0.146666666666667</v>
      </c>
      <c r="GD14" s="158">
        <v>0.22</v>
      </c>
      <c r="GE14" s="158">
        <v>0.293333333333333</v>
      </c>
      <c r="GF14" s="158"/>
      <c r="GG14" s="158"/>
      <c r="GH14" s="158">
        <v>0.66</v>
      </c>
      <c r="GI14" s="158">
        <v>0.293333333333333</v>
      </c>
      <c r="GJ14" s="158">
        <v>0</v>
      </c>
      <c r="GK14" s="157">
        <v>151</v>
      </c>
      <c r="GL14" s="158">
        <v>2.4900000000000002</v>
      </c>
      <c r="GM14" s="157">
        <v>821.7</v>
      </c>
      <c r="GN14" s="157">
        <v>1220.0999999999999</v>
      </c>
      <c r="GO14" s="157">
        <v>1344.6</v>
      </c>
      <c r="GP14" s="157">
        <v>448.2</v>
      </c>
      <c r="GQ14" s="157">
        <v>104.58</v>
      </c>
      <c r="GR14" s="157">
        <v>672.3</v>
      </c>
      <c r="GS14" s="157">
        <v>597.6</v>
      </c>
      <c r="GT14" s="157">
        <v>597.6</v>
      </c>
      <c r="GU14" s="157">
        <v>174.3</v>
      </c>
      <c r="GV14" s="157">
        <v>821.7</v>
      </c>
      <c r="GW14" s="157">
        <v>1220.0999999999999</v>
      </c>
      <c r="GX14" s="157">
        <v>323.7</v>
      </c>
      <c r="GY14" s="157">
        <v>846.6</v>
      </c>
      <c r="GZ14" s="157">
        <v>1668.3</v>
      </c>
      <c r="HA14" s="157">
        <v>2191.1999999999998</v>
      </c>
      <c r="HB14" s="157">
        <v>896.4</v>
      </c>
      <c r="HC14" s="157">
        <v>622.5</v>
      </c>
      <c r="HD14" s="157">
        <v>697.2</v>
      </c>
      <c r="HE14" s="157"/>
      <c r="HF14" s="157"/>
      <c r="HG14" s="158"/>
      <c r="HH14" s="158"/>
      <c r="HI14" s="158">
        <v>80.900000000000006</v>
      </c>
      <c r="HJ14" s="158"/>
      <c r="HK14" s="158"/>
      <c r="HL14" s="158">
        <v>0.75</v>
      </c>
      <c r="HM14" s="158">
        <v>0.3</v>
      </c>
      <c r="HN14" s="158"/>
      <c r="HO14" s="158"/>
      <c r="HP14" s="158">
        <v>1.05</v>
      </c>
      <c r="HQ14" s="157">
        <v>31</v>
      </c>
      <c r="HR14" s="158">
        <v>6.25</v>
      </c>
      <c r="HS14" s="159">
        <v>0.8</v>
      </c>
      <c r="HT14" s="160"/>
    </row>
    <row r="15" spans="1:228" x14ac:dyDescent="0.2">
      <c r="A15" s="140" t="s">
        <v>440</v>
      </c>
      <c r="B15" s="11" t="s">
        <v>441</v>
      </c>
      <c r="C15" s="11">
        <v>1679</v>
      </c>
      <c r="D15" s="11">
        <v>211</v>
      </c>
      <c r="E15" s="192">
        <f t="shared" si="18"/>
        <v>4.4943</v>
      </c>
      <c r="F15" s="156">
        <f t="shared" si="1"/>
        <v>0</v>
      </c>
      <c r="G15" s="156">
        <f t="shared" si="2"/>
        <v>0</v>
      </c>
      <c r="H15" s="156">
        <f t="shared" si="3"/>
        <v>0</v>
      </c>
      <c r="I15" s="156">
        <f t="shared" si="4"/>
        <v>0</v>
      </c>
      <c r="J15" s="156">
        <f t="shared" si="5"/>
        <v>0</v>
      </c>
      <c r="K15" s="156">
        <f t="shared" si="6"/>
        <v>0</v>
      </c>
      <c r="L15" s="156">
        <f t="shared" si="7"/>
        <v>0</v>
      </c>
      <c r="M15" s="156">
        <f t="shared" si="0"/>
        <v>0</v>
      </c>
      <c r="N15" s="156">
        <f t="shared" si="8"/>
        <v>0</v>
      </c>
      <c r="O15" s="156">
        <f t="shared" si="9"/>
        <v>0</v>
      </c>
      <c r="P15" s="156">
        <f t="shared" si="10"/>
        <v>0</v>
      </c>
      <c r="Q15" s="156">
        <f t="shared" si="11"/>
        <v>0</v>
      </c>
      <c r="R15" s="156">
        <f t="shared" si="12"/>
        <v>0</v>
      </c>
      <c r="S15" s="156">
        <f t="shared" si="13"/>
        <v>0</v>
      </c>
      <c r="T15" s="156">
        <f t="shared" si="14"/>
        <v>0</v>
      </c>
      <c r="U15" s="156">
        <f t="shared" si="15"/>
        <v>0</v>
      </c>
      <c r="V15" s="156">
        <f t="shared" si="16"/>
        <v>0</v>
      </c>
      <c r="W15" s="156">
        <f t="shared" si="17"/>
        <v>0</v>
      </c>
      <c r="X15" s="157">
        <v>321.16000000000003</v>
      </c>
      <c r="Y15" s="157">
        <v>321.16000000000003</v>
      </c>
      <c r="Z15" s="157">
        <v>75.92</v>
      </c>
      <c r="AA15" s="157">
        <v>75.92</v>
      </c>
      <c r="AB15" s="13">
        <v>13.589399999999999</v>
      </c>
      <c r="AC15" s="13"/>
      <c r="AD15" s="13">
        <v>13.3125</v>
      </c>
      <c r="AE15" s="13">
        <v>2.6905999999999999</v>
      </c>
      <c r="AF15" s="13">
        <v>2.6905999999999999</v>
      </c>
      <c r="AG15" s="13">
        <v>2.9674999999999998</v>
      </c>
      <c r="AH15" s="13">
        <v>0</v>
      </c>
      <c r="AI15" s="13">
        <v>1.2</v>
      </c>
      <c r="AJ15" s="13">
        <v>0</v>
      </c>
      <c r="AK15" s="13">
        <v>0.9</v>
      </c>
      <c r="AL15" s="13">
        <v>1.22</v>
      </c>
      <c r="AM15" s="13">
        <v>18.7</v>
      </c>
      <c r="AN15" s="13">
        <v>81.3</v>
      </c>
      <c r="AO15" s="13">
        <v>11</v>
      </c>
      <c r="AP15" s="13">
        <v>11</v>
      </c>
      <c r="AQ15" s="13"/>
      <c r="AR15" s="158">
        <v>4.7739999999999998E-2</v>
      </c>
      <c r="AS15" s="158"/>
      <c r="AT15" s="158"/>
      <c r="AU15" s="158"/>
      <c r="AV15" s="158"/>
      <c r="AW15" s="158">
        <v>0</v>
      </c>
      <c r="AX15" s="158">
        <v>0</v>
      </c>
      <c r="AY15" s="158"/>
      <c r="AZ15" s="158"/>
      <c r="BA15" s="158"/>
      <c r="BB15" s="158"/>
      <c r="BC15" s="13"/>
      <c r="BD15" s="158">
        <v>0.02</v>
      </c>
      <c r="BE15" s="158"/>
      <c r="BF15" s="158">
        <v>0.16</v>
      </c>
      <c r="BG15" s="158">
        <v>7.0000000000000007E-2</v>
      </c>
      <c r="BH15" s="158">
        <v>7.0000000000000007E-2</v>
      </c>
      <c r="BI15" s="158">
        <v>0</v>
      </c>
      <c r="BJ15" s="158">
        <v>0.19</v>
      </c>
      <c r="BK15" s="13">
        <v>1.5</v>
      </c>
      <c r="BL15" s="13"/>
      <c r="BM15" s="13"/>
      <c r="BN15" s="13">
        <v>0.37</v>
      </c>
      <c r="BO15" s="13"/>
      <c r="BP15" s="13"/>
      <c r="BQ15" s="13"/>
      <c r="BR15" s="13">
        <v>360</v>
      </c>
      <c r="BS15" s="13">
        <v>68</v>
      </c>
      <c r="BT15" s="13">
        <v>54</v>
      </c>
      <c r="BU15" s="13">
        <v>5</v>
      </c>
      <c r="BV15" s="157"/>
      <c r="BW15" s="158">
        <v>3.7999999999999999E-2</v>
      </c>
      <c r="BX15" s="158">
        <v>3.5999999999999997E-2</v>
      </c>
      <c r="BY15" s="158">
        <v>0.31</v>
      </c>
      <c r="BZ15" s="158">
        <v>1E-3</v>
      </c>
      <c r="CA15" s="158">
        <v>0.14000000000000001</v>
      </c>
      <c r="CB15" s="158"/>
      <c r="CC15" s="158"/>
      <c r="CD15" s="13">
        <v>4.3</v>
      </c>
      <c r="CE15" s="158"/>
      <c r="CF15" s="13"/>
      <c r="CG15" s="157"/>
      <c r="CH15" s="13">
        <v>137</v>
      </c>
      <c r="CI15" s="157"/>
      <c r="CJ15" s="157">
        <v>0.59</v>
      </c>
      <c r="CK15" s="157"/>
      <c r="CL15" s="13">
        <v>7.3</v>
      </c>
      <c r="CM15" s="157"/>
      <c r="CN15" s="13">
        <v>0</v>
      </c>
      <c r="CO15" s="158"/>
      <c r="CP15" s="158"/>
      <c r="CQ15" s="158"/>
      <c r="CR15" s="158"/>
      <c r="CS15" s="13"/>
      <c r="CT15" s="158">
        <v>0</v>
      </c>
      <c r="CU15" s="158">
        <v>0</v>
      </c>
      <c r="CV15" s="158">
        <v>0</v>
      </c>
      <c r="CW15" s="158">
        <v>0</v>
      </c>
      <c r="CX15" s="158">
        <v>2.2000000000000002</v>
      </c>
      <c r="CY15" s="158"/>
      <c r="CZ15" s="158">
        <v>0</v>
      </c>
      <c r="DA15" s="158">
        <v>2.2000000000000002</v>
      </c>
      <c r="DB15" s="158"/>
      <c r="DC15" s="158">
        <v>2.2000000000000002</v>
      </c>
      <c r="DD15" s="158"/>
      <c r="DE15" s="158"/>
      <c r="DF15" s="158"/>
      <c r="DG15" s="158"/>
      <c r="DH15" s="158">
        <v>0</v>
      </c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>
        <v>4.0536193029490603E-2</v>
      </c>
      <c r="DZ15" s="158">
        <v>3.0402144772118E-2</v>
      </c>
      <c r="EA15" s="158">
        <v>2.0268096514745301E-2</v>
      </c>
      <c r="EB15" s="158">
        <v>3.0402144772118E-2</v>
      </c>
      <c r="EC15" s="158">
        <v>4.0536193029490603E-2</v>
      </c>
      <c r="ED15" s="158"/>
      <c r="EE15" s="158">
        <v>0.121608579088472</v>
      </c>
      <c r="EF15" s="158">
        <v>1.0134048257372699E-2</v>
      </c>
      <c r="EG15" s="158">
        <v>0.35469168900804299</v>
      </c>
      <c r="EH15" s="158"/>
      <c r="EI15" s="158">
        <v>0.121608579088472</v>
      </c>
      <c r="EJ15" s="158"/>
      <c r="EK15" s="158"/>
      <c r="EL15" s="158"/>
      <c r="EM15" s="158"/>
      <c r="EN15" s="158"/>
      <c r="EO15" s="158"/>
      <c r="EP15" s="158">
        <v>1.0134048257372699E-2</v>
      </c>
      <c r="EQ15" s="158"/>
      <c r="ER15" s="158">
        <v>2.0268096514745301E-2</v>
      </c>
      <c r="ES15" s="158"/>
      <c r="ET15" s="158">
        <v>1.0134048257372699E-2</v>
      </c>
      <c r="EU15" s="158">
        <v>0.23308310991957101</v>
      </c>
      <c r="EV15" s="158"/>
      <c r="EW15" s="158"/>
      <c r="EX15" s="158"/>
      <c r="EY15" s="158"/>
      <c r="EZ15" s="158"/>
      <c r="FA15" s="158"/>
      <c r="FB15" s="158"/>
      <c r="FC15" s="158"/>
      <c r="FD15" s="158"/>
      <c r="FE15" s="158">
        <v>4.0536193029490603E-2</v>
      </c>
      <c r="FF15" s="158"/>
      <c r="FG15" s="158"/>
      <c r="FH15" s="158">
        <v>2.0268096514745301E-2</v>
      </c>
      <c r="FI15" s="158">
        <v>4.0536193029490604E-3</v>
      </c>
      <c r="FJ15" s="158">
        <v>1.0134048257372699E-2</v>
      </c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>
        <v>1.0134048257372699E-2</v>
      </c>
      <c r="GA15" s="158"/>
      <c r="GB15" s="158">
        <v>5.0670241286863297E-3</v>
      </c>
      <c r="GC15" s="158">
        <v>0.77018766756032198</v>
      </c>
      <c r="GD15" s="158">
        <v>0.273619302949062</v>
      </c>
      <c r="GE15" s="158">
        <v>3.4455764075067001E-2</v>
      </c>
      <c r="GF15" s="158">
        <v>5.0670241286863302E-2</v>
      </c>
      <c r="GG15" s="158"/>
      <c r="GH15" s="158">
        <v>1.1339999999999999</v>
      </c>
      <c r="GI15" s="158">
        <v>1.0134048257372699E-2</v>
      </c>
      <c r="GJ15" s="158">
        <v>2.0268096514745301E-2</v>
      </c>
      <c r="GK15" s="157">
        <v>5.8879999999999999</v>
      </c>
      <c r="GL15" s="158">
        <v>2.13</v>
      </c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8"/>
      <c r="HH15" s="158"/>
      <c r="HI15" s="158">
        <v>17.5</v>
      </c>
      <c r="HJ15" s="158"/>
      <c r="HK15" s="158"/>
      <c r="HL15" s="158"/>
      <c r="HM15" s="158"/>
      <c r="HN15" s="158"/>
      <c r="HO15" s="158"/>
      <c r="HP15" s="158"/>
      <c r="HQ15" s="157">
        <v>0</v>
      </c>
      <c r="HR15" s="158">
        <v>6.38</v>
      </c>
      <c r="HS15" s="159">
        <v>0.94499999999999995</v>
      </c>
      <c r="HT15" s="160"/>
    </row>
    <row r="16" spans="1:228" x14ac:dyDescent="0.2">
      <c r="A16" s="140" t="s">
        <v>442</v>
      </c>
      <c r="B16" s="11" t="s">
        <v>443</v>
      </c>
      <c r="C16" s="11">
        <v>517</v>
      </c>
      <c r="D16" s="11">
        <v>211</v>
      </c>
      <c r="E16" s="192">
        <f t="shared" si="18"/>
        <v>4.3887999999999998</v>
      </c>
      <c r="F16" s="156">
        <f t="shared" si="1"/>
        <v>1536.0800000000002</v>
      </c>
      <c r="G16" s="156">
        <f t="shared" si="2"/>
        <v>2595.3000000000002</v>
      </c>
      <c r="H16" s="156">
        <f t="shared" si="3"/>
        <v>2236.6</v>
      </c>
      <c r="I16" s="156">
        <f t="shared" si="4"/>
        <v>789.1400000000001</v>
      </c>
      <c r="J16" s="156">
        <f t="shared" si="5"/>
        <v>101.28</v>
      </c>
      <c r="K16" s="156">
        <f t="shared" si="6"/>
        <v>1447.46</v>
      </c>
      <c r="L16" s="156">
        <f t="shared" si="7"/>
        <v>1536.0800000000002</v>
      </c>
      <c r="M16" s="156">
        <f t="shared" si="0"/>
        <v>966.38</v>
      </c>
      <c r="N16" s="156">
        <f t="shared" si="8"/>
        <v>386.13</v>
      </c>
      <c r="O16" s="156">
        <f t="shared" si="9"/>
        <v>1886.34</v>
      </c>
      <c r="P16" s="156">
        <f t="shared" si="10"/>
        <v>877.76</v>
      </c>
      <c r="Q16" s="156">
        <f t="shared" si="11"/>
        <v>789.1400000000001</v>
      </c>
      <c r="R16" s="156">
        <f t="shared" si="12"/>
        <v>877.76</v>
      </c>
      <c r="S16" s="156">
        <f t="shared" si="13"/>
        <v>1974.9599999999998</v>
      </c>
      <c r="T16" s="156">
        <f t="shared" si="14"/>
        <v>5486</v>
      </c>
      <c r="U16" s="156">
        <f t="shared" si="15"/>
        <v>569.70000000000005</v>
      </c>
      <c r="V16" s="156">
        <f t="shared" si="16"/>
        <v>2932.9</v>
      </c>
      <c r="W16" s="156">
        <f t="shared" si="17"/>
        <v>1580.39</v>
      </c>
      <c r="X16" s="157"/>
      <c r="Y16" s="157"/>
      <c r="Z16" s="157"/>
      <c r="AA16" s="157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3"/>
      <c r="BD16" s="158"/>
      <c r="BE16" s="158"/>
      <c r="BF16" s="158"/>
      <c r="BG16" s="158"/>
      <c r="BH16" s="158"/>
      <c r="BI16" s="158"/>
      <c r="BJ16" s="158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57"/>
      <c r="BW16" s="158"/>
      <c r="BX16" s="158"/>
      <c r="BY16" s="158"/>
      <c r="BZ16" s="158"/>
      <c r="CA16" s="158"/>
      <c r="CB16" s="158"/>
      <c r="CC16" s="158"/>
      <c r="CD16" s="13"/>
      <c r="CE16" s="158"/>
      <c r="CF16" s="13"/>
      <c r="CG16" s="157"/>
      <c r="CH16" s="13"/>
      <c r="CI16" s="157"/>
      <c r="CJ16" s="157"/>
      <c r="CK16" s="157"/>
      <c r="CL16" s="13"/>
      <c r="CM16" s="157"/>
      <c r="CN16" s="13"/>
      <c r="CO16" s="158"/>
      <c r="CP16" s="158"/>
      <c r="CQ16" s="158"/>
      <c r="CR16" s="158"/>
      <c r="CS16" s="13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7"/>
      <c r="GL16" s="158">
        <v>2.08</v>
      </c>
      <c r="GM16" s="157">
        <v>728</v>
      </c>
      <c r="GN16" s="157">
        <v>1230</v>
      </c>
      <c r="GO16" s="157">
        <v>1060</v>
      </c>
      <c r="GP16" s="157">
        <v>374</v>
      </c>
      <c r="GQ16" s="157">
        <v>48</v>
      </c>
      <c r="GR16" s="157">
        <v>686</v>
      </c>
      <c r="GS16" s="157">
        <v>728</v>
      </c>
      <c r="GT16" s="157">
        <v>458</v>
      </c>
      <c r="GU16" s="157">
        <v>183</v>
      </c>
      <c r="GV16" s="157">
        <v>894</v>
      </c>
      <c r="GW16" s="157">
        <v>416</v>
      </c>
      <c r="GX16" s="157">
        <v>374</v>
      </c>
      <c r="GY16" s="157">
        <v>416</v>
      </c>
      <c r="GZ16" s="157">
        <v>936</v>
      </c>
      <c r="HA16" s="157">
        <v>2600</v>
      </c>
      <c r="HB16" s="157">
        <v>270</v>
      </c>
      <c r="HC16" s="157">
        <v>1390</v>
      </c>
      <c r="HD16" s="157">
        <v>749</v>
      </c>
      <c r="HE16" s="157"/>
      <c r="HF16" s="157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7"/>
      <c r="HR16" s="158"/>
      <c r="HS16" s="159"/>
      <c r="HT16" s="160"/>
    </row>
    <row r="17" spans="1:228" x14ac:dyDescent="0.2">
      <c r="A17" s="140" t="s">
        <v>444</v>
      </c>
      <c r="B17" s="11" t="s">
        <v>445</v>
      </c>
      <c r="C17" s="11">
        <v>1693</v>
      </c>
      <c r="D17" s="11">
        <v>259</v>
      </c>
      <c r="E17" s="192">
        <f t="shared" si="18"/>
        <v>4.46516</v>
      </c>
      <c r="F17" s="156">
        <f t="shared" si="1"/>
        <v>1562.806</v>
      </c>
      <c r="G17" s="156">
        <f t="shared" si="2"/>
        <v>2634.4443999999999</v>
      </c>
      <c r="H17" s="156">
        <f t="shared" si="3"/>
        <v>2277.2316000000001</v>
      </c>
      <c r="I17" s="156">
        <f t="shared" si="4"/>
        <v>803.72879999999998</v>
      </c>
      <c r="J17" s="156">
        <f t="shared" si="5"/>
        <v>102.69868</v>
      </c>
      <c r="K17" s="156">
        <f t="shared" si="6"/>
        <v>1473.5028</v>
      </c>
      <c r="L17" s="156">
        <f t="shared" si="7"/>
        <v>1562.806</v>
      </c>
      <c r="M17" s="156">
        <f t="shared" si="0"/>
        <v>982.33519999999999</v>
      </c>
      <c r="N17" s="156">
        <f t="shared" si="8"/>
        <v>392.93407999999994</v>
      </c>
      <c r="O17" s="156">
        <f t="shared" si="9"/>
        <v>1920.0188000000003</v>
      </c>
      <c r="P17" s="156">
        <f t="shared" si="10"/>
        <v>893.03200000000004</v>
      </c>
      <c r="Q17" s="156">
        <f t="shared" si="11"/>
        <v>803.72879999999998</v>
      </c>
      <c r="R17" s="156">
        <f t="shared" si="12"/>
        <v>893.03200000000004</v>
      </c>
      <c r="S17" s="156">
        <f t="shared" si="13"/>
        <v>2009.3219999999997</v>
      </c>
      <c r="T17" s="156">
        <f t="shared" si="14"/>
        <v>5581.45</v>
      </c>
      <c r="U17" s="156">
        <f t="shared" si="15"/>
        <v>580.47080000000005</v>
      </c>
      <c r="V17" s="156">
        <f t="shared" si="16"/>
        <v>2991.6571999999996</v>
      </c>
      <c r="W17" s="156">
        <f t="shared" si="17"/>
        <v>1607.4576</v>
      </c>
      <c r="X17" s="157">
        <v>297.163369863014</v>
      </c>
      <c r="Y17" s="157">
        <v>297.163369863014</v>
      </c>
      <c r="Z17" s="157">
        <v>69.979616438356203</v>
      </c>
      <c r="AA17" s="157">
        <v>69.979616438356203</v>
      </c>
      <c r="AB17" s="13">
        <v>10.99912</v>
      </c>
      <c r="AC17" s="13">
        <v>9.6969280621169904</v>
      </c>
      <c r="AD17" s="13">
        <v>10.775</v>
      </c>
      <c r="AE17" s="13">
        <v>6.0457841095890403</v>
      </c>
      <c r="AF17" s="13">
        <v>6.0457841095890403</v>
      </c>
      <c r="AG17" s="13">
        <v>6.2699041095890404</v>
      </c>
      <c r="AH17" s="13">
        <v>0</v>
      </c>
      <c r="AI17" s="13">
        <v>0.2</v>
      </c>
      <c r="AJ17" s="13">
        <v>0</v>
      </c>
      <c r="AK17" s="13">
        <v>0.1125</v>
      </c>
      <c r="AL17" s="13">
        <v>0.75509589041095904</v>
      </c>
      <c r="AM17" s="13">
        <v>18</v>
      </c>
      <c r="AN17" s="13">
        <v>82</v>
      </c>
      <c r="AO17" s="13">
        <v>12.6666666666667</v>
      </c>
      <c r="AP17" s="13">
        <v>11</v>
      </c>
      <c r="AQ17" s="13">
        <v>10</v>
      </c>
      <c r="AR17" s="158">
        <v>3.5040000000000002E-2</v>
      </c>
      <c r="AS17" s="158"/>
      <c r="AT17" s="158"/>
      <c r="AU17" s="158"/>
      <c r="AV17" s="158"/>
      <c r="AW17" s="158">
        <v>0</v>
      </c>
      <c r="AX17" s="158">
        <v>0</v>
      </c>
      <c r="AY17" s="158"/>
      <c r="AZ17" s="158"/>
      <c r="BA17" s="158"/>
      <c r="BB17" s="158"/>
      <c r="BC17" s="13"/>
      <c r="BD17" s="158">
        <v>0.01</v>
      </c>
      <c r="BE17" s="158"/>
      <c r="BF17" s="158">
        <v>0.28000000000000003</v>
      </c>
      <c r="BG17" s="158">
        <v>2.7285333333333299</v>
      </c>
      <c r="BH17" s="158">
        <v>0.2</v>
      </c>
      <c r="BI17" s="158">
        <v>0.05</v>
      </c>
      <c r="BJ17" s="158"/>
      <c r="BK17" s="13"/>
      <c r="BL17" s="13">
        <v>1</v>
      </c>
      <c r="BM17" s="13"/>
      <c r="BN17" s="13">
        <v>0.7</v>
      </c>
      <c r="BO17" s="13">
        <v>0</v>
      </c>
      <c r="BP17" s="13">
        <v>0</v>
      </c>
      <c r="BQ17" s="13"/>
      <c r="BR17" s="13">
        <v>45</v>
      </c>
      <c r="BS17" s="13">
        <v>140</v>
      </c>
      <c r="BT17" s="13">
        <v>120</v>
      </c>
      <c r="BU17" s="13">
        <v>12</v>
      </c>
      <c r="BV17" s="157"/>
      <c r="BW17" s="158">
        <v>0.02</v>
      </c>
      <c r="BX17" s="158">
        <v>0.25</v>
      </c>
      <c r="BY17" s="158">
        <v>0.6</v>
      </c>
      <c r="BZ17" s="158"/>
      <c r="CA17" s="158"/>
      <c r="CB17" s="158"/>
      <c r="CC17" s="158"/>
      <c r="CD17" s="13">
        <v>3.7</v>
      </c>
      <c r="CE17" s="158"/>
      <c r="CF17" s="13"/>
      <c r="CG17" s="157"/>
      <c r="CH17" s="13">
        <v>150</v>
      </c>
      <c r="CI17" s="157"/>
      <c r="CJ17" s="157"/>
      <c r="CK17" s="157"/>
      <c r="CL17" s="13">
        <v>10.728571428571399</v>
      </c>
      <c r="CM17" s="157"/>
      <c r="CN17" s="13"/>
      <c r="CO17" s="158"/>
      <c r="CP17" s="158"/>
      <c r="CQ17" s="158"/>
      <c r="CR17" s="158"/>
      <c r="CS17" s="13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>
        <v>4</v>
      </c>
      <c r="DD17" s="158">
        <v>0</v>
      </c>
      <c r="DE17" s="158">
        <v>0</v>
      </c>
      <c r="DF17" s="158"/>
      <c r="DG17" s="158"/>
      <c r="DH17" s="158">
        <v>0</v>
      </c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>
        <v>0</v>
      </c>
      <c r="FI17" s="158"/>
      <c r="FJ17" s="158">
        <v>0</v>
      </c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>
        <v>0.1</v>
      </c>
      <c r="GD17" s="158">
        <v>0.02</v>
      </c>
      <c r="GE17" s="158">
        <v>0</v>
      </c>
      <c r="GF17" s="158"/>
      <c r="GG17" s="158"/>
      <c r="GH17" s="158">
        <v>0.189</v>
      </c>
      <c r="GI17" s="158">
        <v>0</v>
      </c>
      <c r="GJ17" s="158">
        <v>0</v>
      </c>
      <c r="GK17" s="157">
        <v>3</v>
      </c>
      <c r="GL17" s="158">
        <v>1.724</v>
      </c>
      <c r="GM17" s="157">
        <v>603.4</v>
      </c>
      <c r="GN17" s="157">
        <v>1017.16</v>
      </c>
      <c r="GO17" s="157">
        <v>879.24</v>
      </c>
      <c r="GP17" s="157">
        <v>310.32</v>
      </c>
      <c r="GQ17" s="157">
        <v>39.652000000000001</v>
      </c>
      <c r="GR17" s="157">
        <v>568.91999999999996</v>
      </c>
      <c r="GS17" s="157">
        <v>603.4</v>
      </c>
      <c r="GT17" s="157">
        <v>379.28</v>
      </c>
      <c r="GU17" s="157">
        <v>151.71199999999999</v>
      </c>
      <c r="GV17" s="157">
        <v>741.32</v>
      </c>
      <c r="GW17" s="157">
        <v>344.8</v>
      </c>
      <c r="GX17" s="157">
        <v>310.32</v>
      </c>
      <c r="GY17" s="157">
        <v>344.8</v>
      </c>
      <c r="GZ17" s="157">
        <v>775.8</v>
      </c>
      <c r="HA17" s="157">
        <v>2155</v>
      </c>
      <c r="HB17" s="157">
        <v>224.12</v>
      </c>
      <c r="HC17" s="157">
        <v>1155.08</v>
      </c>
      <c r="HD17" s="157">
        <v>620.64</v>
      </c>
      <c r="HE17" s="157"/>
      <c r="HF17" s="157"/>
      <c r="HG17" s="158"/>
      <c r="HH17" s="158"/>
      <c r="HI17" s="158">
        <v>15.2</v>
      </c>
      <c r="HJ17" s="158"/>
      <c r="HK17" s="158"/>
      <c r="HL17" s="158"/>
      <c r="HM17" s="158"/>
      <c r="HN17" s="158"/>
      <c r="HO17" s="158"/>
      <c r="HP17" s="158"/>
      <c r="HQ17" s="157">
        <v>0</v>
      </c>
      <c r="HR17" s="158">
        <v>6.38</v>
      </c>
      <c r="HS17" s="159">
        <v>0.94499999999999995</v>
      </c>
      <c r="HT17" s="160">
        <v>1.0309999999999999</v>
      </c>
    </row>
    <row r="18" spans="1:228" x14ac:dyDescent="0.2">
      <c r="A18" s="140" t="s">
        <v>446</v>
      </c>
      <c r="B18" s="11" t="s">
        <v>447</v>
      </c>
      <c r="C18" s="11">
        <v>961</v>
      </c>
      <c r="D18" s="11">
        <v>1217</v>
      </c>
      <c r="E18" s="192">
        <f t="shared" si="18"/>
        <v>4.5485375000000001</v>
      </c>
      <c r="F18" s="156">
        <f t="shared" si="1"/>
        <v>831.05887499999983</v>
      </c>
      <c r="G18" s="156">
        <f t="shared" si="2"/>
        <v>1346.6105</v>
      </c>
      <c r="H18" s="156">
        <f t="shared" si="3"/>
        <v>1076.4365</v>
      </c>
      <c r="I18" s="156">
        <f t="shared" si="4"/>
        <v>39.552500000000002</v>
      </c>
      <c r="J18" s="156">
        <f t="shared" si="5"/>
        <v>111.05125</v>
      </c>
      <c r="K18" s="156">
        <f t="shared" si="6"/>
        <v>795.00525000000005</v>
      </c>
      <c r="L18" s="156">
        <f t="shared" si="7"/>
        <v>88.688874999999996</v>
      </c>
      <c r="M18" s="156">
        <f t="shared" si="0"/>
        <v>1044.338125</v>
      </c>
      <c r="N18" s="156">
        <f t="shared" si="8"/>
        <v>358.55862499999995</v>
      </c>
      <c r="O18" s="156">
        <f t="shared" si="9"/>
        <v>1059.5506250000001</v>
      </c>
      <c r="P18" s="156">
        <f t="shared" si="10"/>
        <v>651.09500000000003</v>
      </c>
      <c r="Q18" s="156">
        <f t="shared" si="11"/>
        <v>477.21612499999998</v>
      </c>
      <c r="R18" s="156">
        <f t="shared" si="12"/>
        <v>2256.0137500000001</v>
      </c>
      <c r="S18" s="156">
        <f t="shared" si="13"/>
        <v>1463.8988749999999</v>
      </c>
      <c r="T18" s="156">
        <f t="shared" si="14"/>
        <v>2733.6862499999997</v>
      </c>
      <c r="U18" s="156">
        <f t="shared" si="15"/>
        <v>910.92449999999997</v>
      </c>
      <c r="V18" s="156">
        <f t="shared" si="16"/>
        <v>1287.8902500000002</v>
      </c>
      <c r="W18" s="156">
        <f t="shared" si="17"/>
        <v>835.16624999999999</v>
      </c>
      <c r="X18" s="157">
        <v>97.055000000000007</v>
      </c>
      <c r="Y18" s="157">
        <v>97.055000000000007</v>
      </c>
      <c r="Z18" s="157">
        <v>22.967500000000001</v>
      </c>
      <c r="AA18" s="157">
        <v>22.967500000000001</v>
      </c>
      <c r="AB18" s="13">
        <v>1.637025</v>
      </c>
      <c r="AC18" s="13">
        <v>1.2161864583792401</v>
      </c>
      <c r="AD18" s="13">
        <v>2.3359375</v>
      </c>
      <c r="AE18" s="13">
        <v>4.2242249999999997</v>
      </c>
      <c r="AF18" s="13">
        <v>3.4229750000000001</v>
      </c>
      <c r="AG18" s="13">
        <v>2.7240625000000001</v>
      </c>
      <c r="AH18" s="13">
        <v>0.80125000000000002</v>
      </c>
      <c r="AI18" s="13">
        <v>0.125</v>
      </c>
      <c r="AJ18" s="13">
        <v>0</v>
      </c>
      <c r="AK18" s="13">
        <v>1.0593750000000001E-2</v>
      </c>
      <c r="AL18" s="13">
        <v>0.72124999999999995</v>
      </c>
      <c r="AM18" s="13">
        <v>6.7074999999999996</v>
      </c>
      <c r="AN18" s="13">
        <v>93.292500000000004</v>
      </c>
      <c r="AO18" s="13">
        <v>0</v>
      </c>
      <c r="AP18" s="13">
        <v>0</v>
      </c>
      <c r="AQ18" s="13">
        <v>0</v>
      </c>
      <c r="AR18" s="158">
        <v>0</v>
      </c>
      <c r="AS18" s="158">
        <v>0</v>
      </c>
      <c r="AT18" s="158">
        <v>0</v>
      </c>
      <c r="AU18" s="158"/>
      <c r="AV18" s="158"/>
      <c r="AW18" s="158">
        <v>0</v>
      </c>
      <c r="AX18" s="158">
        <v>0</v>
      </c>
      <c r="AY18" s="158"/>
      <c r="AZ18" s="158"/>
      <c r="BA18" s="158"/>
      <c r="BB18" s="158"/>
      <c r="BC18" s="13">
        <v>0</v>
      </c>
      <c r="BD18" s="158">
        <v>4.0500000000000001E-2</v>
      </c>
      <c r="BE18" s="158"/>
      <c r="BF18" s="158">
        <v>0.34637499999999999</v>
      </c>
      <c r="BG18" s="158">
        <v>3.49979166666667</v>
      </c>
      <c r="BH18" s="158">
        <v>3.00875</v>
      </c>
      <c r="BI18" s="158">
        <v>6.9837499999999997E-2</v>
      </c>
      <c r="BJ18" s="158">
        <v>1.32125</v>
      </c>
      <c r="BK18" s="13">
        <v>9.0749999999999993</v>
      </c>
      <c r="BL18" s="13">
        <v>23.1</v>
      </c>
      <c r="BM18" s="13">
        <v>20</v>
      </c>
      <c r="BN18" s="13">
        <v>0</v>
      </c>
      <c r="BO18" s="13">
        <v>0</v>
      </c>
      <c r="BP18" s="13"/>
      <c r="BQ18" s="13"/>
      <c r="BR18" s="13">
        <v>4.2374999999999998</v>
      </c>
      <c r="BS18" s="13">
        <v>348.75</v>
      </c>
      <c r="BT18" s="13">
        <v>3.0750000000000002</v>
      </c>
      <c r="BU18" s="13">
        <v>9.1750000000000007</v>
      </c>
      <c r="BV18" s="157"/>
      <c r="BW18" s="158">
        <v>0.155</v>
      </c>
      <c r="BX18" s="158">
        <v>0.2</v>
      </c>
      <c r="BY18" s="158">
        <v>0.35875000000000001</v>
      </c>
      <c r="BZ18" s="158">
        <v>3.7499999999999999E-2</v>
      </c>
      <c r="CA18" s="158">
        <v>0</v>
      </c>
      <c r="CB18" s="158">
        <v>1.2375</v>
      </c>
      <c r="CC18" s="158"/>
      <c r="CD18" s="13">
        <v>16.8</v>
      </c>
      <c r="CE18" s="158"/>
      <c r="CF18" s="13"/>
      <c r="CG18" s="157"/>
      <c r="CH18" s="13">
        <v>85.25</v>
      </c>
      <c r="CI18" s="157"/>
      <c r="CJ18" s="157"/>
      <c r="CK18" s="157"/>
      <c r="CL18" s="13">
        <v>0</v>
      </c>
      <c r="CM18" s="157"/>
      <c r="CN18" s="13">
        <v>0.3</v>
      </c>
      <c r="CO18" s="158">
        <v>1.4</v>
      </c>
      <c r="CP18" s="158">
        <v>2.5</v>
      </c>
      <c r="CQ18" s="158">
        <v>1.5733333333333299</v>
      </c>
      <c r="CR18" s="158">
        <v>1.2666666666666699</v>
      </c>
      <c r="CS18" s="13"/>
      <c r="CT18" s="158">
        <v>0</v>
      </c>
      <c r="CU18" s="158">
        <v>0</v>
      </c>
      <c r="CV18" s="158">
        <v>7.4999999999999997E-2</v>
      </c>
      <c r="CW18" s="158">
        <v>7.4999999999999997E-2</v>
      </c>
      <c r="CX18" s="158">
        <v>0</v>
      </c>
      <c r="CY18" s="158">
        <v>0</v>
      </c>
      <c r="CZ18" s="158">
        <v>0</v>
      </c>
      <c r="DA18" s="158">
        <v>0</v>
      </c>
      <c r="DB18" s="158">
        <v>0.06</v>
      </c>
      <c r="DC18" s="158">
        <v>7.4999999999999997E-2</v>
      </c>
      <c r="DD18" s="158">
        <v>0</v>
      </c>
      <c r="DE18" s="158">
        <v>0</v>
      </c>
      <c r="DF18" s="158"/>
      <c r="DG18" s="158"/>
      <c r="DH18" s="158">
        <v>0</v>
      </c>
      <c r="DI18" s="158">
        <v>0.79</v>
      </c>
      <c r="DJ18" s="158">
        <v>0.01</v>
      </c>
      <c r="DK18" s="158">
        <v>0.70125000000000004</v>
      </c>
      <c r="DL18" s="158">
        <v>0.1</v>
      </c>
      <c r="DM18" s="158">
        <v>0</v>
      </c>
      <c r="DN18" s="158"/>
      <c r="DO18" s="158"/>
      <c r="DP18" s="158"/>
      <c r="DQ18" s="158"/>
      <c r="DR18" s="158"/>
      <c r="DS18" s="158"/>
      <c r="DT18" s="158"/>
      <c r="DU18" s="158"/>
      <c r="DV18" s="158"/>
      <c r="DW18" s="158">
        <v>0.2</v>
      </c>
      <c r="DX18" s="158"/>
      <c r="DY18" s="158">
        <v>0</v>
      </c>
      <c r="DZ18" s="158">
        <v>0</v>
      </c>
      <c r="EA18" s="158">
        <v>0</v>
      </c>
      <c r="EB18" s="158">
        <v>0</v>
      </c>
      <c r="EC18" s="158">
        <v>0</v>
      </c>
      <c r="ED18" s="158"/>
      <c r="EE18" s="158">
        <v>4.18478260869565E-4</v>
      </c>
      <c r="EF18" s="158">
        <v>0</v>
      </c>
      <c r="EG18" s="158">
        <v>2.6364130434782598E-2</v>
      </c>
      <c r="EH18" s="158">
        <v>0</v>
      </c>
      <c r="EI18" s="158">
        <v>1.67391304347826E-3</v>
      </c>
      <c r="EJ18" s="158">
        <v>0</v>
      </c>
      <c r="EK18" s="158"/>
      <c r="EL18" s="158">
        <v>0</v>
      </c>
      <c r="EM18" s="158"/>
      <c r="EN18" s="158"/>
      <c r="EO18" s="158"/>
      <c r="EP18" s="158">
        <v>0</v>
      </c>
      <c r="EQ18" s="158">
        <v>0</v>
      </c>
      <c r="ER18" s="158">
        <v>4.18478260869565E-4</v>
      </c>
      <c r="ES18" s="158">
        <v>0</v>
      </c>
      <c r="ET18" s="158"/>
      <c r="EU18" s="158">
        <v>1.2554347826087E-3</v>
      </c>
      <c r="EV18" s="158"/>
      <c r="EW18" s="158"/>
      <c r="EX18" s="158">
        <v>0</v>
      </c>
      <c r="EY18" s="158"/>
      <c r="EZ18" s="158">
        <v>0</v>
      </c>
      <c r="FA18" s="158"/>
      <c r="FB18" s="158"/>
      <c r="FC18" s="158"/>
      <c r="FD18" s="158"/>
      <c r="FE18" s="158"/>
      <c r="FF18" s="158"/>
      <c r="FG18" s="158"/>
      <c r="FH18" s="158">
        <v>1.2554347826087E-2</v>
      </c>
      <c r="FI18" s="158"/>
      <c r="FJ18" s="158">
        <v>5.35652173913043E-2</v>
      </c>
      <c r="FK18" s="158"/>
      <c r="FL18" s="158"/>
      <c r="FM18" s="158"/>
      <c r="FN18" s="158">
        <v>0</v>
      </c>
      <c r="FO18" s="158"/>
      <c r="FP18" s="158"/>
      <c r="FQ18" s="158">
        <v>0</v>
      </c>
      <c r="FR18" s="158">
        <v>0</v>
      </c>
      <c r="FS18" s="158"/>
      <c r="FT18" s="158"/>
      <c r="FU18" s="158"/>
      <c r="FV18" s="158"/>
      <c r="FW18" s="158">
        <v>0</v>
      </c>
      <c r="FX18" s="158"/>
      <c r="FY18" s="158">
        <v>0</v>
      </c>
      <c r="FZ18" s="158"/>
      <c r="GA18" s="158"/>
      <c r="GB18" s="158"/>
      <c r="GC18" s="158">
        <v>2.8456521739130401E-2</v>
      </c>
      <c r="GD18" s="158">
        <v>1.67391304347826E-3</v>
      </c>
      <c r="GE18" s="158">
        <v>6.6119565217391305E-2</v>
      </c>
      <c r="GF18" s="158"/>
      <c r="GG18" s="158"/>
      <c r="GH18" s="158">
        <v>9.6250000000000002E-2</v>
      </c>
      <c r="GI18" s="158">
        <v>5.35652173913043E-2</v>
      </c>
      <c r="GJ18" s="158">
        <v>1.2554347826087E-2</v>
      </c>
      <c r="GK18" s="157">
        <v>0</v>
      </c>
      <c r="GL18" s="158">
        <v>0.37375000000000003</v>
      </c>
      <c r="GM18" s="157">
        <v>68.287499999999994</v>
      </c>
      <c r="GN18" s="157">
        <v>110.65</v>
      </c>
      <c r="GO18" s="157">
        <v>88.45</v>
      </c>
      <c r="GP18" s="157">
        <v>3.25</v>
      </c>
      <c r="GQ18" s="157">
        <v>9.125</v>
      </c>
      <c r="GR18" s="157">
        <v>65.325000000000003</v>
      </c>
      <c r="GS18" s="157">
        <v>7.2874999999999996</v>
      </c>
      <c r="GT18" s="157">
        <v>85.8125</v>
      </c>
      <c r="GU18" s="157">
        <v>29.462499999999999</v>
      </c>
      <c r="GV18" s="157">
        <v>87.0625</v>
      </c>
      <c r="GW18" s="157">
        <v>53.5</v>
      </c>
      <c r="GX18" s="157">
        <v>39.212499999999999</v>
      </c>
      <c r="GY18" s="157">
        <v>185.375</v>
      </c>
      <c r="GZ18" s="157">
        <v>120.28749999999999</v>
      </c>
      <c r="HA18" s="157">
        <v>224.625</v>
      </c>
      <c r="HB18" s="157">
        <v>74.849999999999994</v>
      </c>
      <c r="HC18" s="157">
        <v>105.825</v>
      </c>
      <c r="HD18" s="157">
        <v>68.625</v>
      </c>
      <c r="HE18" s="157">
        <v>0</v>
      </c>
      <c r="HF18" s="157"/>
      <c r="HG18" s="158">
        <v>0.01</v>
      </c>
      <c r="HH18" s="158"/>
      <c r="HI18" s="158">
        <v>17.3</v>
      </c>
      <c r="HJ18" s="158"/>
      <c r="HK18" s="158"/>
      <c r="HL18" s="158"/>
      <c r="HM18" s="158"/>
      <c r="HN18" s="158"/>
      <c r="HO18" s="158"/>
      <c r="HP18" s="158">
        <v>0.01</v>
      </c>
      <c r="HQ18" s="157">
        <v>17.600000000000001</v>
      </c>
      <c r="HR18" s="158">
        <v>4.38</v>
      </c>
      <c r="HS18" s="159">
        <v>0.77</v>
      </c>
      <c r="HT18" s="160"/>
    </row>
    <row r="19" spans="1:228" x14ac:dyDescent="0.2">
      <c r="A19" s="140" t="s">
        <v>448</v>
      </c>
      <c r="B19" s="11" t="s">
        <v>449</v>
      </c>
      <c r="C19" s="11">
        <v>272</v>
      </c>
      <c r="D19" s="11">
        <v>210</v>
      </c>
      <c r="E19" s="192">
        <f t="shared" si="18"/>
        <v>4.4729999999999999</v>
      </c>
      <c r="F19" s="156">
        <f t="shared" si="1"/>
        <v>1277.8499999999999</v>
      </c>
      <c r="G19" s="156">
        <f t="shared" si="2"/>
        <v>2206.0500000000002</v>
      </c>
      <c r="H19" s="156">
        <f t="shared" si="3"/>
        <v>1661.1000000000001</v>
      </c>
      <c r="I19" s="156">
        <f t="shared" si="4"/>
        <v>298.2</v>
      </c>
      <c r="J19" s="156">
        <f t="shared" si="5"/>
        <v>341.25</v>
      </c>
      <c r="K19" s="156">
        <f t="shared" si="6"/>
        <v>1498.35</v>
      </c>
      <c r="L19" s="156">
        <f t="shared" si="7"/>
        <v>1082.55</v>
      </c>
      <c r="M19" s="156">
        <f t="shared" si="0"/>
        <v>1098.3000000000002</v>
      </c>
      <c r="N19" s="156">
        <f t="shared" si="8"/>
        <v>400.05</v>
      </c>
      <c r="O19" s="156">
        <f t="shared" si="9"/>
        <v>1351.35</v>
      </c>
      <c r="P19" s="156">
        <f t="shared" si="10"/>
        <v>2069.5500000000002</v>
      </c>
      <c r="Q19" s="156">
        <f t="shared" si="11"/>
        <v>702.45</v>
      </c>
      <c r="R19" s="156">
        <f t="shared" si="12"/>
        <v>1185.4499999999998</v>
      </c>
      <c r="S19" s="156">
        <f t="shared" si="13"/>
        <v>3297</v>
      </c>
      <c r="T19" s="156">
        <f t="shared" si="14"/>
        <v>5176.5</v>
      </c>
      <c r="U19" s="156">
        <f t="shared" si="15"/>
        <v>1142.4000000000001</v>
      </c>
      <c r="V19" s="156">
        <f t="shared" si="16"/>
        <v>1468.95</v>
      </c>
      <c r="W19" s="156">
        <f t="shared" si="17"/>
        <v>1460.55</v>
      </c>
      <c r="X19" s="157">
        <v>523.49249999999995</v>
      </c>
      <c r="Y19" s="157">
        <v>523.49249999999995</v>
      </c>
      <c r="Z19" s="157">
        <v>125.67</v>
      </c>
      <c r="AA19" s="157">
        <v>125.67</v>
      </c>
      <c r="AB19" s="13">
        <v>13.3125</v>
      </c>
      <c r="AC19" s="13">
        <v>11.393515156715999</v>
      </c>
      <c r="AD19" s="13">
        <v>13.3125</v>
      </c>
      <c r="AE19" s="13">
        <v>1.0225</v>
      </c>
      <c r="AF19" s="13">
        <v>0</v>
      </c>
      <c r="AG19" s="13">
        <v>0</v>
      </c>
      <c r="AH19" s="13">
        <v>2.46</v>
      </c>
      <c r="AI19" s="13">
        <v>7.5</v>
      </c>
      <c r="AJ19" s="13">
        <v>0</v>
      </c>
      <c r="AK19" s="13">
        <v>0.41249999999999998</v>
      </c>
      <c r="AL19" s="13">
        <v>1.2849999999999999</v>
      </c>
      <c r="AM19" s="13">
        <v>23.12</v>
      </c>
      <c r="AN19" s="13">
        <v>76.88</v>
      </c>
      <c r="AO19" s="13">
        <v>0</v>
      </c>
      <c r="AP19" s="13">
        <v>0</v>
      </c>
      <c r="AQ19" s="13">
        <v>0</v>
      </c>
      <c r="AR19" s="158">
        <v>0</v>
      </c>
      <c r="AS19" s="158">
        <v>0</v>
      </c>
      <c r="AT19" s="158"/>
      <c r="AU19" s="158"/>
      <c r="AV19" s="158"/>
      <c r="AW19" s="158">
        <v>0.23449999999999999</v>
      </c>
      <c r="AX19" s="158">
        <v>0.23449999999999999</v>
      </c>
      <c r="AY19" s="158">
        <v>0</v>
      </c>
      <c r="AZ19" s="158">
        <v>2.1549999999999998</v>
      </c>
      <c r="BA19" s="158">
        <v>1.335</v>
      </c>
      <c r="BB19" s="158"/>
      <c r="BC19" s="13">
        <v>16.05</v>
      </c>
      <c r="BD19" s="158">
        <v>3.2500000000000001E-2</v>
      </c>
      <c r="BE19" s="158"/>
      <c r="BF19" s="158">
        <v>4.385E-2</v>
      </c>
      <c r="BG19" s="158">
        <v>3.2454999999999998</v>
      </c>
      <c r="BH19" s="158">
        <v>7.0499999999999993E-2</v>
      </c>
      <c r="BI19" s="158">
        <v>2.1250000000000002E-2</v>
      </c>
      <c r="BJ19" s="158">
        <v>0.57299999999999995</v>
      </c>
      <c r="BK19" s="13">
        <v>10.885</v>
      </c>
      <c r="BL19" s="13">
        <v>8.1850000000000005</v>
      </c>
      <c r="BM19" s="13"/>
      <c r="BN19" s="13">
        <v>0</v>
      </c>
      <c r="BO19" s="13">
        <v>0</v>
      </c>
      <c r="BP19" s="13">
        <v>0</v>
      </c>
      <c r="BQ19" s="13"/>
      <c r="BR19" s="13">
        <v>165</v>
      </c>
      <c r="BS19" s="13">
        <v>105</v>
      </c>
      <c r="BT19" s="13">
        <v>195</v>
      </c>
      <c r="BU19" s="13">
        <v>52.5</v>
      </c>
      <c r="BV19" s="157"/>
      <c r="BW19" s="158">
        <v>1.9</v>
      </c>
      <c r="BX19" s="158">
        <v>0.155</v>
      </c>
      <c r="BY19" s="158">
        <v>1.1499999999999999</v>
      </c>
      <c r="BZ19" s="158">
        <v>0.79500000000000004</v>
      </c>
      <c r="CA19" s="158">
        <v>0</v>
      </c>
      <c r="CB19" s="158">
        <v>29</v>
      </c>
      <c r="CC19" s="158"/>
      <c r="CD19" s="13">
        <v>2.1</v>
      </c>
      <c r="CE19" s="158"/>
      <c r="CF19" s="13"/>
      <c r="CG19" s="157"/>
      <c r="CH19" s="13">
        <v>180</v>
      </c>
      <c r="CI19" s="157"/>
      <c r="CJ19" s="157"/>
      <c r="CK19" s="157"/>
      <c r="CL19" s="13">
        <v>2.5</v>
      </c>
      <c r="CM19" s="157"/>
      <c r="CN19" s="13">
        <v>20.5</v>
      </c>
      <c r="CO19" s="158">
        <v>0</v>
      </c>
      <c r="CP19" s="158">
        <v>0</v>
      </c>
      <c r="CQ19" s="158">
        <v>0</v>
      </c>
      <c r="CR19" s="158"/>
      <c r="CS19" s="13"/>
      <c r="CT19" s="158">
        <v>0</v>
      </c>
      <c r="CU19" s="158"/>
      <c r="CV19" s="158">
        <v>0</v>
      </c>
      <c r="CW19" s="158">
        <v>0</v>
      </c>
      <c r="CX19" s="158">
        <v>0</v>
      </c>
      <c r="CY19" s="158">
        <v>0</v>
      </c>
      <c r="CZ19" s="158">
        <v>0.2</v>
      </c>
      <c r="DA19" s="158">
        <v>0.2</v>
      </c>
      <c r="DB19" s="158"/>
      <c r="DC19" s="158">
        <v>0.2</v>
      </c>
      <c r="DD19" s="158">
        <v>0</v>
      </c>
      <c r="DE19" s="158">
        <v>0</v>
      </c>
      <c r="DF19" s="158"/>
      <c r="DG19" s="158"/>
      <c r="DH19" s="158">
        <v>0</v>
      </c>
      <c r="DI19" s="158"/>
      <c r="DJ19" s="158"/>
      <c r="DK19" s="158">
        <v>2.13</v>
      </c>
      <c r="DL19" s="158">
        <v>0.33</v>
      </c>
      <c r="DM19" s="158">
        <v>0</v>
      </c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>
        <v>0</v>
      </c>
      <c r="DZ19" s="158">
        <v>0</v>
      </c>
      <c r="EA19" s="158">
        <v>0</v>
      </c>
      <c r="EB19" s="158">
        <v>0</v>
      </c>
      <c r="EC19" s="158">
        <v>0</v>
      </c>
      <c r="ED19" s="158">
        <v>0</v>
      </c>
      <c r="EE19" s="158">
        <v>0</v>
      </c>
      <c r="EF19" s="158">
        <v>0</v>
      </c>
      <c r="EG19" s="158">
        <v>0.818214285714286</v>
      </c>
      <c r="EH19" s="158">
        <v>0</v>
      </c>
      <c r="EI19" s="158">
        <v>0.30035714285714299</v>
      </c>
      <c r="EJ19" s="158">
        <v>0</v>
      </c>
      <c r="EK19" s="158">
        <v>0</v>
      </c>
      <c r="EL19" s="158">
        <v>0</v>
      </c>
      <c r="EM19" s="158">
        <v>0</v>
      </c>
      <c r="EN19" s="158">
        <v>0</v>
      </c>
      <c r="EO19" s="158">
        <v>0</v>
      </c>
      <c r="EP19" s="158">
        <v>0</v>
      </c>
      <c r="EQ19" s="158">
        <v>0</v>
      </c>
      <c r="ER19" s="158">
        <v>0</v>
      </c>
      <c r="ES19" s="158">
        <v>0</v>
      </c>
      <c r="ET19" s="158">
        <v>0</v>
      </c>
      <c r="EU19" s="158">
        <v>1.2376785714285701</v>
      </c>
      <c r="EV19" s="158"/>
      <c r="EW19" s="158">
        <v>0</v>
      </c>
      <c r="EX19" s="158">
        <v>0</v>
      </c>
      <c r="EY19" s="158"/>
      <c r="EZ19" s="158">
        <v>0</v>
      </c>
      <c r="FA19" s="158">
        <v>0</v>
      </c>
      <c r="FB19" s="158">
        <v>0</v>
      </c>
      <c r="FC19" s="158">
        <v>0</v>
      </c>
      <c r="FD19" s="158">
        <v>0</v>
      </c>
      <c r="FE19" s="158">
        <v>0</v>
      </c>
      <c r="FF19" s="158">
        <v>0</v>
      </c>
      <c r="FG19" s="158">
        <v>0</v>
      </c>
      <c r="FH19" s="158">
        <v>3.2883928571428598</v>
      </c>
      <c r="FI19" s="158"/>
      <c r="FJ19" s="158">
        <v>0.44535714285714301</v>
      </c>
      <c r="FK19" s="158">
        <v>0</v>
      </c>
      <c r="FL19" s="158">
        <v>0</v>
      </c>
      <c r="FM19" s="158">
        <v>0</v>
      </c>
      <c r="FN19" s="158">
        <v>0</v>
      </c>
      <c r="FO19" s="158">
        <v>0</v>
      </c>
      <c r="FP19" s="158"/>
      <c r="FQ19" s="158">
        <v>0</v>
      </c>
      <c r="FR19" s="158">
        <v>0</v>
      </c>
      <c r="FS19" s="158"/>
      <c r="FT19" s="158">
        <v>0</v>
      </c>
      <c r="FU19" s="158"/>
      <c r="FV19" s="158">
        <v>0</v>
      </c>
      <c r="FW19" s="158">
        <v>0</v>
      </c>
      <c r="FX19" s="158">
        <v>0</v>
      </c>
      <c r="FY19" s="158">
        <v>0</v>
      </c>
      <c r="FZ19" s="158">
        <v>0</v>
      </c>
      <c r="GA19" s="158">
        <v>0</v>
      </c>
      <c r="GB19" s="158">
        <v>0</v>
      </c>
      <c r="GC19" s="158">
        <v>1.1185714285714301</v>
      </c>
      <c r="GD19" s="158">
        <v>1.2376785714285701</v>
      </c>
      <c r="GE19" s="158">
        <v>3.7337500000000001</v>
      </c>
      <c r="GF19" s="158">
        <v>0</v>
      </c>
      <c r="GG19" s="158">
        <v>0</v>
      </c>
      <c r="GH19" s="158">
        <v>6.09</v>
      </c>
      <c r="GI19" s="158">
        <v>0.44535714285714301</v>
      </c>
      <c r="GJ19" s="158">
        <v>3.2883928571428598</v>
      </c>
      <c r="GK19" s="157">
        <v>0</v>
      </c>
      <c r="GL19" s="158">
        <v>2.13</v>
      </c>
      <c r="GM19" s="157">
        <v>608.5</v>
      </c>
      <c r="GN19" s="157">
        <v>1050.5</v>
      </c>
      <c r="GO19" s="157">
        <v>791</v>
      </c>
      <c r="GP19" s="157">
        <v>142</v>
      </c>
      <c r="GQ19" s="157">
        <v>162.5</v>
      </c>
      <c r="GR19" s="157">
        <v>713.5</v>
      </c>
      <c r="GS19" s="157">
        <v>515.5</v>
      </c>
      <c r="GT19" s="157">
        <v>523</v>
      </c>
      <c r="GU19" s="157">
        <v>190.5</v>
      </c>
      <c r="GV19" s="157">
        <v>643.5</v>
      </c>
      <c r="GW19" s="157">
        <v>985.5</v>
      </c>
      <c r="GX19" s="157">
        <v>334.5</v>
      </c>
      <c r="GY19" s="157">
        <v>564.5</v>
      </c>
      <c r="GZ19" s="157">
        <v>1570</v>
      </c>
      <c r="HA19" s="157">
        <v>2465</v>
      </c>
      <c r="HB19" s="157">
        <v>544</v>
      </c>
      <c r="HC19" s="157">
        <v>699.5</v>
      </c>
      <c r="HD19" s="157">
        <v>695.5</v>
      </c>
      <c r="HE19" s="157">
        <v>0</v>
      </c>
      <c r="HF19" s="157">
        <v>0</v>
      </c>
      <c r="HG19" s="158"/>
      <c r="HH19" s="158"/>
      <c r="HI19" s="158">
        <v>62.5</v>
      </c>
      <c r="HJ19" s="158"/>
      <c r="HK19" s="158"/>
      <c r="HL19" s="158"/>
      <c r="HM19" s="158"/>
      <c r="HN19" s="158"/>
      <c r="HO19" s="158"/>
      <c r="HP19" s="158"/>
      <c r="HQ19" s="157">
        <v>0</v>
      </c>
      <c r="HR19" s="158">
        <v>6.25</v>
      </c>
      <c r="HS19" s="159">
        <v>0.81200000000000006</v>
      </c>
      <c r="HT19" s="160"/>
    </row>
    <row r="20" spans="1:228" x14ac:dyDescent="0.2">
      <c r="A20" s="140" t="s">
        <v>450</v>
      </c>
      <c r="B20" s="11" t="s">
        <v>451</v>
      </c>
      <c r="C20" s="11">
        <v>1804</v>
      </c>
      <c r="D20" s="11">
        <v>119</v>
      </c>
      <c r="E20" s="192">
        <f t="shared" si="18"/>
        <v>4.4922500000000003</v>
      </c>
      <c r="F20" s="156">
        <f t="shared" si="1"/>
        <v>1162.0350000000001</v>
      </c>
      <c r="G20" s="156">
        <f t="shared" si="2"/>
        <v>2058.7000000000003</v>
      </c>
      <c r="H20" s="156">
        <f t="shared" si="3"/>
        <v>2023</v>
      </c>
      <c r="I20" s="156">
        <f t="shared" si="4"/>
        <v>227.88499999999999</v>
      </c>
      <c r="J20" s="156">
        <f t="shared" si="5"/>
        <v>299.88</v>
      </c>
      <c r="K20" s="156">
        <f t="shared" si="6"/>
        <v>1368.5</v>
      </c>
      <c r="L20" s="156">
        <f t="shared" si="7"/>
        <v>849.66</v>
      </c>
      <c r="M20" s="156">
        <f t="shared" si="0"/>
        <v>1043.6299999999999</v>
      </c>
      <c r="N20" s="156">
        <f t="shared" si="8"/>
        <v>224.91</v>
      </c>
      <c r="O20" s="156">
        <f t="shared" si="9"/>
        <v>1344.7</v>
      </c>
      <c r="P20" s="156">
        <f t="shared" si="10"/>
        <v>2284.7999999999997</v>
      </c>
      <c r="Q20" s="156">
        <f t="shared" si="11"/>
        <v>741.96500000000003</v>
      </c>
      <c r="R20" s="156">
        <f t="shared" si="12"/>
        <v>1180.48</v>
      </c>
      <c r="S20" s="156">
        <f t="shared" si="13"/>
        <v>3236.7999999999997</v>
      </c>
      <c r="T20" s="156">
        <f t="shared" si="14"/>
        <v>4522</v>
      </c>
      <c r="U20" s="156">
        <f t="shared" si="15"/>
        <v>1132.2850000000001</v>
      </c>
      <c r="V20" s="156">
        <f t="shared" si="16"/>
        <v>1078.1400000000001</v>
      </c>
      <c r="W20" s="156">
        <f t="shared" si="17"/>
        <v>1439.8999999999999</v>
      </c>
      <c r="X20" s="157">
        <v>1267.43</v>
      </c>
      <c r="Y20" s="157">
        <v>1267.43</v>
      </c>
      <c r="Z20" s="157">
        <v>301.62</v>
      </c>
      <c r="AA20" s="157">
        <v>301.62</v>
      </c>
      <c r="AB20" s="13">
        <v>20.385000000000002</v>
      </c>
      <c r="AC20" s="13">
        <v>18.993189811959098</v>
      </c>
      <c r="AD20" s="13">
        <v>23.59375</v>
      </c>
      <c r="AE20" s="13">
        <v>62.475000000000001</v>
      </c>
      <c r="AF20" s="13">
        <v>38.564999999999998</v>
      </c>
      <c r="AG20" s="13">
        <v>35.356250000000003</v>
      </c>
      <c r="AH20" s="13">
        <v>23.91</v>
      </c>
      <c r="AI20" s="13">
        <v>2</v>
      </c>
      <c r="AJ20" s="13">
        <v>0</v>
      </c>
      <c r="AK20" s="13">
        <v>2.875E-3</v>
      </c>
      <c r="AL20" s="13">
        <v>2.57</v>
      </c>
      <c r="AM20" s="13">
        <v>87.43</v>
      </c>
      <c r="AN20" s="13">
        <v>12.57</v>
      </c>
      <c r="AO20" s="13">
        <v>7.5416666666666696</v>
      </c>
      <c r="AP20" s="13">
        <v>0</v>
      </c>
      <c r="AQ20" s="13">
        <v>45.25</v>
      </c>
      <c r="AR20" s="158">
        <v>0</v>
      </c>
      <c r="AS20" s="158"/>
      <c r="AT20" s="158"/>
      <c r="AU20" s="158"/>
      <c r="AV20" s="158"/>
      <c r="AW20" s="158">
        <v>0.78400000000000003</v>
      </c>
      <c r="AX20" s="158">
        <v>0.78400000000000003</v>
      </c>
      <c r="AY20" s="158">
        <v>0</v>
      </c>
      <c r="AZ20" s="158">
        <v>4.4850000000000003</v>
      </c>
      <c r="BA20" s="158">
        <v>0</v>
      </c>
      <c r="BB20" s="158"/>
      <c r="BC20" s="13">
        <v>7.4450000000000003</v>
      </c>
      <c r="BD20" s="158">
        <v>0.3135</v>
      </c>
      <c r="BE20" s="158"/>
      <c r="BF20" s="158">
        <v>0.14799999999999999</v>
      </c>
      <c r="BG20" s="158">
        <v>5.0650000000000004</v>
      </c>
      <c r="BH20" s="158">
        <v>1.915</v>
      </c>
      <c r="BI20" s="158">
        <v>0.26350000000000001</v>
      </c>
      <c r="BJ20" s="158">
        <v>1.37</v>
      </c>
      <c r="BK20" s="13">
        <v>20</v>
      </c>
      <c r="BL20" s="13">
        <v>129</v>
      </c>
      <c r="BM20" s="13"/>
      <c r="BN20" s="13"/>
      <c r="BO20" s="13">
        <v>0.71899999999999997</v>
      </c>
      <c r="BP20" s="13"/>
      <c r="BQ20" s="13"/>
      <c r="BR20" s="13">
        <v>1.1499999999999999</v>
      </c>
      <c r="BS20" s="13">
        <v>1100</v>
      </c>
      <c r="BT20" s="13">
        <v>60</v>
      </c>
      <c r="BU20" s="13">
        <v>110</v>
      </c>
      <c r="BV20" s="157"/>
      <c r="BW20" s="158">
        <v>8.8000000000000007</v>
      </c>
      <c r="BX20" s="158">
        <v>1.05</v>
      </c>
      <c r="BY20" s="158">
        <v>4.5</v>
      </c>
      <c r="BZ20" s="158">
        <v>1.25</v>
      </c>
      <c r="CA20" s="158">
        <v>14.5</v>
      </c>
      <c r="CB20" s="158">
        <v>530</v>
      </c>
      <c r="CC20" s="158"/>
      <c r="CD20" s="13">
        <v>9.4</v>
      </c>
      <c r="CE20" s="158"/>
      <c r="CF20" s="13"/>
      <c r="CG20" s="157"/>
      <c r="CH20" s="13">
        <v>445</v>
      </c>
      <c r="CI20" s="157"/>
      <c r="CJ20" s="157"/>
      <c r="CK20" s="157"/>
      <c r="CL20" s="13">
        <v>0</v>
      </c>
      <c r="CM20" s="157"/>
      <c r="CN20" s="13">
        <v>220</v>
      </c>
      <c r="CO20" s="158">
        <v>0</v>
      </c>
      <c r="CP20" s="158">
        <v>0.8</v>
      </c>
      <c r="CQ20" s="158">
        <v>0.2</v>
      </c>
      <c r="CR20" s="158">
        <v>1</v>
      </c>
      <c r="CS20" s="13"/>
      <c r="CT20" s="158">
        <v>0</v>
      </c>
      <c r="CU20" s="158">
        <v>0</v>
      </c>
      <c r="CV20" s="158">
        <v>0</v>
      </c>
      <c r="CW20" s="158">
        <v>0</v>
      </c>
      <c r="CX20" s="158">
        <v>0</v>
      </c>
      <c r="CY20" s="158">
        <v>0</v>
      </c>
      <c r="CZ20" s="158">
        <v>0.9</v>
      </c>
      <c r="DA20" s="158">
        <v>0.9</v>
      </c>
      <c r="DB20" s="158"/>
      <c r="DC20" s="158">
        <v>0.9</v>
      </c>
      <c r="DD20" s="158"/>
      <c r="DE20" s="158"/>
      <c r="DF20" s="158"/>
      <c r="DG20" s="158"/>
      <c r="DH20" s="158">
        <v>27</v>
      </c>
      <c r="DI20" s="158"/>
      <c r="DJ20" s="158"/>
      <c r="DK20" s="158">
        <v>15.785</v>
      </c>
      <c r="DL20" s="158">
        <v>2.8450000000000002</v>
      </c>
      <c r="DM20" s="158">
        <v>5.28</v>
      </c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7"/>
      <c r="GL20" s="158">
        <v>3.7749999999999999</v>
      </c>
      <c r="GM20" s="157">
        <v>976.5</v>
      </c>
      <c r="GN20" s="157">
        <v>1730</v>
      </c>
      <c r="GO20" s="157">
        <v>1700</v>
      </c>
      <c r="GP20" s="157">
        <v>191.5</v>
      </c>
      <c r="GQ20" s="157">
        <v>252</v>
      </c>
      <c r="GR20" s="157">
        <v>1150</v>
      </c>
      <c r="GS20" s="157">
        <v>714</v>
      </c>
      <c r="GT20" s="157">
        <v>877</v>
      </c>
      <c r="GU20" s="157">
        <v>189</v>
      </c>
      <c r="GV20" s="157">
        <v>1130</v>
      </c>
      <c r="GW20" s="157">
        <v>1920</v>
      </c>
      <c r="GX20" s="157">
        <v>623.5</v>
      </c>
      <c r="GY20" s="157">
        <v>992</v>
      </c>
      <c r="GZ20" s="157">
        <v>2720</v>
      </c>
      <c r="HA20" s="157">
        <v>3800</v>
      </c>
      <c r="HB20" s="157">
        <v>951.5</v>
      </c>
      <c r="HC20" s="157">
        <v>906</v>
      </c>
      <c r="HD20" s="157">
        <v>1210</v>
      </c>
      <c r="HE20" s="157">
        <v>0</v>
      </c>
      <c r="HF20" s="157">
        <v>89.2</v>
      </c>
      <c r="HG20" s="158"/>
      <c r="HH20" s="158"/>
      <c r="HI20" s="158">
        <v>96.4</v>
      </c>
      <c r="HJ20" s="158"/>
      <c r="HK20" s="158"/>
      <c r="HL20" s="158"/>
      <c r="HM20" s="158"/>
      <c r="HN20" s="158"/>
      <c r="HO20" s="158"/>
      <c r="HP20" s="158"/>
      <c r="HQ20" s="157">
        <v>0</v>
      </c>
      <c r="HR20" s="158">
        <v>5.4</v>
      </c>
      <c r="HS20" s="159"/>
      <c r="HT20" s="160"/>
    </row>
    <row r="21" spans="1:228" x14ac:dyDescent="0.2">
      <c r="A21" s="140" t="s">
        <v>452</v>
      </c>
      <c r="B21" s="11" t="s">
        <v>453</v>
      </c>
      <c r="C21" s="11">
        <v>1821</v>
      </c>
      <c r="D21" s="11">
        <v>491</v>
      </c>
      <c r="E21" s="192">
        <f t="shared" si="18"/>
        <v>4.4926500000000003</v>
      </c>
      <c r="F21" s="156">
        <f t="shared" si="1"/>
        <v>1065.47</v>
      </c>
      <c r="G21" s="156">
        <f t="shared" si="2"/>
        <v>1882.9849999999999</v>
      </c>
      <c r="H21" s="156">
        <f t="shared" si="3"/>
        <v>1863.345</v>
      </c>
      <c r="I21" s="156">
        <f t="shared" si="4"/>
        <v>235.67999999999998</v>
      </c>
      <c r="J21" s="156">
        <f t="shared" si="5"/>
        <v>243.04499999999999</v>
      </c>
      <c r="K21" s="156">
        <f t="shared" si="6"/>
        <v>1180.8549999999998</v>
      </c>
      <c r="L21" s="156">
        <f t="shared" si="7"/>
        <v>734.04500000000007</v>
      </c>
      <c r="M21" s="156">
        <f t="shared" si="0"/>
        <v>1151.3950000000002</v>
      </c>
      <c r="N21" s="156">
        <f t="shared" si="8"/>
        <v>236.17100000000002</v>
      </c>
      <c r="O21" s="156">
        <f t="shared" si="9"/>
        <v>1249.595</v>
      </c>
      <c r="P21" s="156">
        <f t="shared" si="10"/>
        <v>2563.02</v>
      </c>
      <c r="Q21" s="156">
        <f t="shared" si="11"/>
        <v>530.28000000000009</v>
      </c>
      <c r="R21" s="156">
        <f t="shared" si="12"/>
        <v>1367.4350000000002</v>
      </c>
      <c r="S21" s="156">
        <f t="shared" si="13"/>
        <v>2501.645</v>
      </c>
      <c r="T21" s="156">
        <f t="shared" si="14"/>
        <v>3822.4349999999999</v>
      </c>
      <c r="U21" s="156">
        <f t="shared" si="15"/>
        <v>972.18</v>
      </c>
      <c r="V21" s="156">
        <f t="shared" si="16"/>
        <v>932.9</v>
      </c>
      <c r="W21" s="156">
        <f t="shared" si="17"/>
        <v>1198.04</v>
      </c>
      <c r="X21" s="157">
        <v>285.60000000000002</v>
      </c>
      <c r="Y21" s="157">
        <v>285.60000000000002</v>
      </c>
      <c r="Z21" s="157">
        <v>68.5</v>
      </c>
      <c r="AA21" s="157">
        <v>68.5</v>
      </c>
      <c r="AB21" s="13">
        <v>4.9043999999999999</v>
      </c>
      <c r="AC21" s="13">
        <v>4.1687902463744102</v>
      </c>
      <c r="AD21" s="13">
        <v>5.71875</v>
      </c>
      <c r="AE21" s="13">
        <v>14.595599999999999</v>
      </c>
      <c r="AF21" s="13">
        <v>5.7956000000000003</v>
      </c>
      <c r="AG21" s="13">
        <v>4.9812500000000002</v>
      </c>
      <c r="AH21" s="13">
        <v>8.8000000000000007</v>
      </c>
      <c r="AI21" s="13">
        <v>0.9</v>
      </c>
      <c r="AJ21" s="13">
        <v>0</v>
      </c>
      <c r="AK21" s="13">
        <v>1.6E-2</v>
      </c>
      <c r="AL21" s="13">
        <v>0.67500000000000004</v>
      </c>
      <c r="AM21" s="13">
        <v>21.074999999999999</v>
      </c>
      <c r="AN21" s="13">
        <v>78.924999999999997</v>
      </c>
      <c r="AO21" s="13">
        <v>54.4166666666667</v>
      </c>
      <c r="AP21" s="13">
        <v>0</v>
      </c>
      <c r="AQ21" s="13">
        <v>326.5</v>
      </c>
      <c r="AR21" s="158">
        <v>0</v>
      </c>
      <c r="AS21" s="158"/>
      <c r="AT21" s="158"/>
      <c r="AU21" s="158"/>
      <c r="AV21" s="158"/>
      <c r="AW21" s="158">
        <v>0</v>
      </c>
      <c r="AX21" s="158">
        <v>0</v>
      </c>
      <c r="AY21" s="158"/>
      <c r="AZ21" s="158"/>
      <c r="BA21" s="158"/>
      <c r="BB21" s="158"/>
      <c r="BC21" s="13">
        <v>8.7650000000000006</v>
      </c>
      <c r="BD21" s="158">
        <v>0.17150000000000001</v>
      </c>
      <c r="BE21" s="158"/>
      <c r="BF21" s="158">
        <v>8.6800000000000002E-2</v>
      </c>
      <c r="BG21" s="158">
        <v>2.6866666666666701</v>
      </c>
      <c r="BH21" s="158">
        <v>1.885</v>
      </c>
      <c r="BI21" s="158">
        <v>8.6099999999999996E-2</v>
      </c>
      <c r="BJ21" s="158">
        <v>0.14599999999999999</v>
      </c>
      <c r="BK21" s="13">
        <v>6.085</v>
      </c>
      <c r="BL21" s="13">
        <v>32.049999999999997</v>
      </c>
      <c r="BM21" s="13"/>
      <c r="BN21" s="13"/>
      <c r="BO21" s="13">
        <v>19.3</v>
      </c>
      <c r="BP21" s="13"/>
      <c r="BQ21" s="13"/>
      <c r="BR21" s="13">
        <v>6.4</v>
      </c>
      <c r="BS21" s="13">
        <v>220</v>
      </c>
      <c r="BT21" s="13">
        <v>35.5</v>
      </c>
      <c r="BU21" s="13">
        <v>32.5</v>
      </c>
      <c r="BV21" s="157"/>
      <c r="BW21" s="158">
        <v>1.4</v>
      </c>
      <c r="BX21" s="158">
        <v>0.15</v>
      </c>
      <c r="BY21" s="158">
        <v>0.88500000000000001</v>
      </c>
      <c r="BZ21" s="158">
        <v>0.29499999999999998</v>
      </c>
      <c r="CA21" s="158">
        <v>4.9000000000000004</v>
      </c>
      <c r="CB21" s="158">
        <v>4.7500000000000001E-2</v>
      </c>
      <c r="CC21" s="158"/>
      <c r="CD21" s="13">
        <v>0.55000000000000004</v>
      </c>
      <c r="CE21" s="158"/>
      <c r="CF21" s="13"/>
      <c r="CG21" s="157"/>
      <c r="CH21" s="13">
        <v>100</v>
      </c>
      <c r="CI21" s="157"/>
      <c r="CJ21" s="157"/>
      <c r="CK21" s="157"/>
      <c r="CL21" s="13">
        <v>0</v>
      </c>
      <c r="CM21" s="157"/>
      <c r="CN21" s="13"/>
      <c r="CO21" s="158"/>
      <c r="CP21" s="158"/>
      <c r="CQ21" s="158"/>
      <c r="CR21" s="158"/>
      <c r="CS21" s="13"/>
      <c r="CT21" s="158">
        <v>0</v>
      </c>
      <c r="CU21" s="158"/>
      <c r="CV21" s="158">
        <v>0</v>
      </c>
      <c r="CW21" s="158">
        <v>0</v>
      </c>
      <c r="CX21" s="158">
        <v>0</v>
      </c>
      <c r="CY21" s="158">
        <v>0</v>
      </c>
      <c r="CZ21" s="158">
        <v>4.0999999999999996</v>
      </c>
      <c r="DA21" s="158">
        <v>4.0999999999999996</v>
      </c>
      <c r="DB21" s="158"/>
      <c r="DC21" s="158">
        <v>4.0999999999999996</v>
      </c>
      <c r="DD21" s="158"/>
      <c r="DE21" s="158"/>
      <c r="DF21" s="158"/>
      <c r="DG21" s="158"/>
      <c r="DH21" s="158">
        <v>1.9</v>
      </c>
      <c r="DI21" s="158"/>
      <c r="DJ21" s="158"/>
      <c r="DK21" s="158">
        <v>6.6</v>
      </c>
      <c r="DL21" s="158">
        <v>1.2</v>
      </c>
      <c r="DM21" s="158">
        <v>1</v>
      </c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7"/>
      <c r="GL21" s="158">
        <v>0.91500000000000004</v>
      </c>
      <c r="GM21" s="157">
        <v>217</v>
      </c>
      <c r="GN21" s="157">
        <v>383.5</v>
      </c>
      <c r="GO21" s="157">
        <v>379.5</v>
      </c>
      <c r="GP21" s="157">
        <v>48</v>
      </c>
      <c r="GQ21" s="157">
        <v>49.5</v>
      </c>
      <c r="GR21" s="157">
        <v>240.5</v>
      </c>
      <c r="GS21" s="157">
        <v>149.5</v>
      </c>
      <c r="GT21" s="157">
        <v>234.5</v>
      </c>
      <c r="GU21" s="157">
        <v>48.1</v>
      </c>
      <c r="GV21" s="157">
        <v>254.5</v>
      </c>
      <c r="GW21" s="157">
        <v>522</v>
      </c>
      <c r="GX21" s="157">
        <v>108</v>
      </c>
      <c r="GY21" s="157">
        <v>278.5</v>
      </c>
      <c r="GZ21" s="157">
        <v>509.5</v>
      </c>
      <c r="HA21" s="157">
        <v>778.5</v>
      </c>
      <c r="HB21" s="157">
        <v>198</v>
      </c>
      <c r="HC21" s="157">
        <v>190</v>
      </c>
      <c r="HD21" s="157">
        <v>244</v>
      </c>
      <c r="HE21" s="157">
        <v>0</v>
      </c>
      <c r="HF21" s="157">
        <v>0</v>
      </c>
      <c r="HG21" s="158"/>
      <c r="HH21" s="158"/>
      <c r="HI21" s="158">
        <v>27</v>
      </c>
      <c r="HJ21" s="158"/>
      <c r="HK21" s="158"/>
      <c r="HL21" s="158"/>
      <c r="HM21" s="158"/>
      <c r="HN21" s="158"/>
      <c r="HO21" s="158"/>
      <c r="HP21" s="158"/>
      <c r="HQ21" s="157">
        <v>0</v>
      </c>
      <c r="HR21" s="158">
        <v>5.36</v>
      </c>
      <c r="HS21" s="159"/>
      <c r="HT21" s="160"/>
    </row>
    <row r="22" spans="1:228" x14ac:dyDescent="0.2">
      <c r="A22" s="140" t="s">
        <v>454</v>
      </c>
      <c r="B22" s="11" t="s">
        <v>455</v>
      </c>
      <c r="C22" s="11">
        <v>764</v>
      </c>
      <c r="D22" s="11">
        <v>1474</v>
      </c>
      <c r="E22" s="192">
        <f t="shared" si="18"/>
        <v>4.4809599999999996</v>
      </c>
      <c r="F22" s="156">
        <f t="shared" si="1"/>
        <v>1075.4304</v>
      </c>
      <c r="G22" s="156">
        <f t="shared" si="2"/>
        <v>1568.336</v>
      </c>
      <c r="H22" s="156">
        <f t="shared" si="3"/>
        <v>1702.7647999999999</v>
      </c>
      <c r="I22" s="156">
        <f t="shared" si="4"/>
        <v>407.76736</v>
      </c>
      <c r="J22" s="156">
        <f t="shared" si="5"/>
        <v>112.024</v>
      </c>
      <c r="K22" s="156">
        <f t="shared" si="6"/>
        <v>761.7632000000001</v>
      </c>
      <c r="L22" s="156">
        <f t="shared" si="7"/>
        <v>582.52480000000003</v>
      </c>
      <c r="M22" s="156">
        <f t="shared" si="0"/>
        <v>1165.0496000000001</v>
      </c>
      <c r="N22" s="156">
        <f t="shared" si="8"/>
        <v>309.18624</v>
      </c>
      <c r="O22" s="156">
        <f t="shared" si="9"/>
        <v>1389.0975999999998</v>
      </c>
      <c r="P22" s="156">
        <f t="shared" si="10"/>
        <v>1030.6208000000001</v>
      </c>
      <c r="Q22" s="156">
        <f t="shared" si="11"/>
        <v>537.71519999999998</v>
      </c>
      <c r="R22" s="156">
        <f t="shared" si="12"/>
        <v>1389.0975999999998</v>
      </c>
      <c r="S22" s="156">
        <f t="shared" si="13"/>
        <v>3808.8159999999993</v>
      </c>
      <c r="T22" s="156">
        <f t="shared" si="14"/>
        <v>2912.6239999999998</v>
      </c>
      <c r="U22" s="156">
        <f t="shared" si="15"/>
        <v>941.00160000000017</v>
      </c>
      <c r="V22" s="156">
        <f t="shared" si="16"/>
        <v>851.38239999999996</v>
      </c>
      <c r="W22" s="156">
        <f t="shared" si="17"/>
        <v>1971.6223999999997</v>
      </c>
      <c r="X22" s="157">
        <v>126.36435897435901</v>
      </c>
      <c r="Y22" s="157">
        <v>126.36435897435901</v>
      </c>
      <c r="Z22" s="157">
        <v>30.154358974358999</v>
      </c>
      <c r="AA22" s="157">
        <v>30.154358974358999</v>
      </c>
      <c r="AB22" s="13">
        <v>1.9</v>
      </c>
      <c r="AC22" s="13">
        <v>1.3101662586507401</v>
      </c>
      <c r="AD22" s="13">
        <v>1.9</v>
      </c>
      <c r="AE22" s="13">
        <v>6.6135897435897402</v>
      </c>
      <c r="AF22" s="13">
        <v>3.6135897435897402</v>
      </c>
      <c r="AG22" s="13">
        <v>3.6135897435897402</v>
      </c>
      <c r="AH22" s="13">
        <v>3</v>
      </c>
      <c r="AI22" s="13">
        <v>0.233333333333333</v>
      </c>
      <c r="AJ22" s="13">
        <v>0</v>
      </c>
      <c r="AK22" s="13">
        <v>4.2500000000000003E-3</v>
      </c>
      <c r="AL22" s="13">
        <v>0.73</v>
      </c>
      <c r="AM22" s="13">
        <v>9.4769230769230806</v>
      </c>
      <c r="AN22" s="13">
        <v>90.5230769230769</v>
      </c>
      <c r="AO22" s="13">
        <v>17.3333333333333</v>
      </c>
      <c r="AP22" s="13">
        <v>0</v>
      </c>
      <c r="AQ22" s="13">
        <v>104</v>
      </c>
      <c r="AR22" s="158">
        <v>0</v>
      </c>
      <c r="AS22" s="158">
        <v>0</v>
      </c>
      <c r="AT22" s="158"/>
      <c r="AU22" s="158"/>
      <c r="AV22" s="158"/>
      <c r="AW22" s="158">
        <v>0.3</v>
      </c>
      <c r="AX22" s="158">
        <v>0.3</v>
      </c>
      <c r="AY22" s="158"/>
      <c r="AZ22" s="158"/>
      <c r="BA22" s="158"/>
      <c r="BB22" s="158"/>
      <c r="BC22" s="13">
        <v>14.4</v>
      </c>
      <c r="BD22" s="158">
        <v>0.09</v>
      </c>
      <c r="BE22" s="158"/>
      <c r="BF22" s="158">
        <v>0.11</v>
      </c>
      <c r="BG22" s="158">
        <v>1.0496000000000001</v>
      </c>
      <c r="BH22" s="158">
        <v>0.7</v>
      </c>
      <c r="BI22" s="158">
        <v>0.1</v>
      </c>
      <c r="BJ22" s="158">
        <v>0.05</v>
      </c>
      <c r="BK22" s="13">
        <v>0.7</v>
      </c>
      <c r="BL22" s="13">
        <v>64</v>
      </c>
      <c r="BM22" s="13">
        <v>39</v>
      </c>
      <c r="BN22" s="13">
        <v>0</v>
      </c>
      <c r="BO22" s="13">
        <v>15</v>
      </c>
      <c r="BP22" s="13">
        <v>15</v>
      </c>
      <c r="BQ22" s="13"/>
      <c r="BR22" s="13">
        <v>1.7</v>
      </c>
      <c r="BS22" s="13">
        <v>237</v>
      </c>
      <c r="BT22" s="13">
        <v>60</v>
      </c>
      <c r="BU22" s="13">
        <v>17</v>
      </c>
      <c r="BV22" s="157"/>
      <c r="BW22" s="158">
        <v>1</v>
      </c>
      <c r="BX22" s="158">
        <v>5.7000000000000002E-2</v>
      </c>
      <c r="BY22" s="158">
        <v>0.39</v>
      </c>
      <c r="BZ22" s="158">
        <v>0.25</v>
      </c>
      <c r="CA22" s="158">
        <v>1.2</v>
      </c>
      <c r="CB22" s="158">
        <v>20</v>
      </c>
      <c r="CC22" s="158"/>
      <c r="CD22" s="13">
        <v>0.3</v>
      </c>
      <c r="CE22" s="158"/>
      <c r="CF22" s="13"/>
      <c r="CG22" s="157"/>
      <c r="CH22" s="13">
        <v>39</v>
      </c>
      <c r="CI22" s="157"/>
      <c r="CJ22" s="157"/>
      <c r="CK22" s="157"/>
      <c r="CL22" s="13">
        <v>0.8</v>
      </c>
      <c r="CM22" s="157"/>
      <c r="CN22" s="13">
        <v>13.5</v>
      </c>
      <c r="CO22" s="158">
        <v>0.02</v>
      </c>
      <c r="CP22" s="158">
        <v>0.09</v>
      </c>
      <c r="CQ22" s="158">
        <v>0.17</v>
      </c>
      <c r="CR22" s="158">
        <v>1.2</v>
      </c>
      <c r="CS22" s="13"/>
      <c r="CT22" s="158">
        <v>1.4</v>
      </c>
      <c r="CU22" s="158"/>
      <c r="CV22" s="158">
        <v>0.88</v>
      </c>
      <c r="CW22" s="158">
        <v>2.2799999999999998</v>
      </c>
      <c r="CX22" s="158"/>
      <c r="CY22" s="158">
        <v>0</v>
      </c>
      <c r="CZ22" s="158">
        <v>0.48</v>
      </c>
      <c r="DA22" s="158">
        <v>0.48</v>
      </c>
      <c r="DB22" s="158">
        <v>0</v>
      </c>
      <c r="DC22" s="158">
        <v>2.76</v>
      </c>
      <c r="DD22" s="158">
        <v>0</v>
      </c>
      <c r="DE22" s="158">
        <v>0</v>
      </c>
      <c r="DF22" s="158"/>
      <c r="DG22" s="158"/>
      <c r="DH22" s="158">
        <v>3.1</v>
      </c>
      <c r="DI22" s="158">
        <v>1.45</v>
      </c>
      <c r="DJ22" s="158">
        <v>0.08</v>
      </c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>
        <v>5.9874213836478E-2</v>
      </c>
      <c r="EH22" s="158"/>
      <c r="EI22" s="158">
        <v>8.2180293501048201E-3</v>
      </c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>
        <v>7.0440251572326997E-3</v>
      </c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>
        <v>5.1656184486373199E-2</v>
      </c>
      <c r="FI22" s="158"/>
      <c r="FJ22" s="158">
        <v>5.9874213836478E-2</v>
      </c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>
        <v>6.8092243186582802E-2</v>
      </c>
      <c r="GD22" s="158">
        <v>7.0440251572326997E-3</v>
      </c>
      <c r="GE22" s="158">
        <v>0.111530398322851</v>
      </c>
      <c r="GF22" s="158"/>
      <c r="GG22" s="158"/>
      <c r="GH22" s="158">
        <v>0.18666666666666701</v>
      </c>
      <c r="GI22" s="158">
        <v>5.9874213836478E-2</v>
      </c>
      <c r="GJ22" s="158">
        <v>5.1656184486373199E-2</v>
      </c>
      <c r="GK22" s="157">
        <v>0</v>
      </c>
      <c r="GL22" s="158">
        <v>0.30399999999999999</v>
      </c>
      <c r="GM22" s="157">
        <v>72.959999999999994</v>
      </c>
      <c r="GN22" s="157">
        <v>106.4</v>
      </c>
      <c r="GO22" s="157">
        <v>115.52</v>
      </c>
      <c r="GP22" s="157">
        <v>27.664000000000001</v>
      </c>
      <c r="GQ22" s="157">
        <v>7.6</v>
      </c>
      <c r="GR22" s="157">
        <v>51.68</v>
      </c>
      <c r="GS22" s="157">
        <v>39.520000000000003</v>
      </c>
      <c r="GT22" s="157">
        <v>79.040000000000006</v>
      </c>
      <c r="GU22" s="157">
        <v>20.975999999999999</v>
      </c>
      <c r="GV22" s="157">
        <v>94.24</v>
      </c>
      <c r="GW22" s="157">
        <v>69.92</v>
      </c>
      <c r="GX22" s="157">
        <v>36.479999999999997</v>
      </c>
      <c r="GY22" s="157">
        <v>94.24</v>
      </c>
      <c r="GZ22" s="157">
        <v>258.39999999999998</v>
      </c>
      <c r="HA22" s="157">
        <v>197.6</v>
      </c>
      <c r="HB22" s="157">
        <v>63.84</v>
      </c>
      <c r="HC22" s="157">
        <v>57.76</v>
      </c>
      <c r="HD22" s="157">
        <v>133.76</v>
      </c>
      <c r="HE22" s="157"/>
      <c r="HF22" s="157"/>
      <c r="HG22" s="158">
        <v>0.01</v>
      </c>
      <c r="HH22" s="158">
        <v>3.0000000000000001E-3</v>
      </c>
      <c r="HI22" s="158">
        <v>15.3</v>
      </c>
      <c r="HJ22" s="158"/>
      <c r="HK22" s="158"/>
      <c r="HL22" s="158"/>
      <c r="HM22" s="158"/>
      <c r="HN22" s="158"/>
      <c r="HO22" s="158"/>
      <c r="HP22" s="158">
        <v>1.2999999999999999E-2</v>
      </c>
      <c r="HQ22" s="157">
        <v>21.8</v>
      </c>
      <c r="HR22" s="158">
        <v>6.25</v>
      </c>
      <c r="HS22" s="159">
        <v>0.8</v>
      </c>
      <c r="HT22" s="160"/>
    </row>
    <row r="23" spans="1:228" x14ac:dyDescent="0.2">
      <c r="A23" s="140" t="s">
        <v>456</v>
      </c>
      <c r="B23" s="11" t="s">
        <v>457</v>
      </c>
      <c r="C23" s="11">
        <v>1810</v>
      </c>
      <c r="D23" s="11">
        <v>389</v>
      </c>
      <c r="E23" s="192">
        <f t="shared" si="18"/>
        <v>4.4734999999999996</v>
      </c>
      <c r="F23" s="156">
        <f t="shared" si="1"/>
        <v>1295.3700000000001</v>
      </c>
      <c r="G23" s="156">
        <f t="shared" si="2"/>
        <v>2361.23</v>
      </c>
      <c r="H23" s="156">
        <f t="shared" si="3"/>
        <v>1960.56</v>
      </c>
      <c r="I23" s="156">
        <f t="shared" si="4"/>
        <v>303.42</v>
      </c>
      <c r="J23" s="156">
        <f t="shared" si="5"/>
        <v>260.63</v>
      </c>
      <c r="K23" s="156">
        <f t="shared" si="6"/>
        <v>1664.92</v>
      </c>
      <c r="L23" s="156">
        <f t="shared" si="7"/>
        <v>894.69999999999993</v>
      </c>
      <c r="M23" s="156">
        <f t="shared" si="0"/>
        <v>1186.4499999999998</v>
      </c>
      <c r="N23" s="156">
        <f t="shared" si="8"/>
        <v>342.32</v>
      </c>
      <c r="O23" s="156">
        <f t="shared" si="9"/>
        <v>1489.8700000000001</v>
      </c>
      <c r="P23" s="156">
        <f t="shared" si="10"/>
        <v>1552.1100000000001</v>
      </c>
      <c r="Q23" s="156">
        <f t="shared" si="11"/>
        <v>793.56000000000006</v>
      </c>
      <c r="R23" s="156">
        <f t="shared" si="12"/>
        <v>1170.8899999999999</v>
      </c>
      <c r="S23" s="156">
        <f t="shared" si="13"/>
        <v>3325.9500000000003</v>
      </c>
      <c r="T23" s="156">
        <f t="shared" si="14"/>
        <v>4162.2999999999993</v>
      </c>
      <c r="U23" s="156">
        <f t="shared" si="15"/>
        <v>1085.31</v>
      </c>
      <c r="V23" s="156">
        <f t="shared" si="16"/>
        <v>1034.74</v>
      </c>
      <c r="W23" s="156">
        <f t="shared" si="17"/>
        <v>1734.94</v>
      </c>
      <c r="X23" s="157">
        <v>397</v>
      </c>
      <c r="Y23" s="157">
        <v>397</v>
      </c>
      <c r="Z23" s="157">
        <v>95</v>
      </c>
      <c r="AA23" s="157">
        <v>95</v>
      </c>
      <c r="AB23" s="13">
        <v>6.1</v>
      </c>
      <c r="AC23" s="13">
        <v>5.9</v>
      </c>
      <c r="AD23" s="13">
        <v>7.2</v>
      </c>
      <c r="AE23" s="13">
        <v>19.7</v>
      </c>
      <c r="AF23" s="13">
        <v>11.6</v>
      </c>
      <c r="AG23" s="13">
        <v>10.5</v>
      </c>
      <c r="AH23" s="13">
        <v>8</v>
      </c>
      <c r="AI23" s="13">
        <v>0.85</v>
      </c>
      <c r="AJ23" s="13">
        <v>0</v>
      </c>
      <c r="AK23" s="13">
        <v>0.4375</v>
      </c>
      <c r="AL23" s="13">
        <v>1.865</v>
      </c>
      <c r="AM23" s="13">
        <v>38.164999999999999</v>
      </c>
      <c r="AN23" s="13">
        <v>61.835000000000001</v>
      </c>
      <c r="AO23" s="13">
        <v>0</v>
      </c>
      <c r="AP23" s="13">
        <v>0</v>
      </c>
      <c r="AQ23" s="13">
        <v>0</v>
      </c>
      <c r="AR23" s="158">
        <v>0</v>
      </c>
      <c r="AS23" s="158"/>
      <c r="AT23" s="158"/>
      <c r="AU23" s="158"/>
      <c r="AV23" s="158"/>
      <c r="AW23" s="158">
        <v>0</v>
      </c>
      <c r="AX23" s="158">
        <v>0</v>
      </c>
      <c r="AY23" s="158">
        <v>0</v>
      </c>
      <c r="AZ23" s="158">
        <v>1.665</v>
      </c>
      <c r="BA23" s="158">
        <v>0</v>
      </c>
      <c r="BB23" s="158"/>
      <c r="BC23" s="13">
        <v>1.24</v>
      </c>
      <c r="BD23" s="158">
        <v>9.4E-2</v>
      </c>
      <c r="BE23" s="158"/>
      <c r="BF23" s="158">
        <v>8.1699999999999995E-2</v>
      </c>
      <c r="BG23" s="158">
        <v>2.6426666666666701</v>
      </c>
      <c r="BH23" s="158">
        <v>0.751</v>
      </c>
      <c r="BI23" s="158">
        <v>5.6750000000000002E-2</v>
      </c>
      <c r="BJ23" s="158">
        <v>0.101325</v>
      </c>
      <c r="BK23" s="13">
        <v>4.8499999999999996</v>
      </c>
      <c r="BL23" s="13">
        <v>32.549999999999997</v>
      </c>
      <c r="BM23" s="13"/>
      <c r="BN23" s="13"/>
      <c r="BO23" s="13">
        <v>16.350000000000001</v>
      </c>
      <c r="BP23" s="13"/>
      <c r="BQ23" s="13"/>
      <c r="BR23" s="13">
        <v>175</v>
      </c>
      <c r="BS23" s="13">
        <v>555</v>
      </c>
      <c r="BT23" s="13">
        <v>55.5</v>
      </c>
      <c r="BU23" s="13">
        <v>64.5</v>
      </c>
      <c r="BV23" s="157"/>
      <c r="BW23" s="158">
        <v>2.2999999999999998</v>
      </c>
      <c r="BX23" s="158">
        <v>0.33</v>
      </c>
      <c r="BY23" s="158">
        <v>1.05</v>
      </c>
      <c r="BZ23" s="158">
        <v>0.52500000000000002</v>
      </c>
      <c r="CA23" s="158">
        <v>13</v>
      </c>
      <c r="CB23" s="158">
        <v>205</v>
      </c>
      <c r="CC23" s="158"/>
      <c r="CD23" s="13">
        <v>1.4</v>
      </c>
      <c r="CE23" s="158"/>
      <c r="CF23" s="13"/>
      <c r="CG23" s="157"/>
      <c r="CH23" s="13">
        <v>180</v>
      </c>
      <c r="CI23" s="157"/>
      <c r="CJ23" s="157"/>
      <c r="CK23" s="157"/>
      <c r="CL23" s="13">
        <v>0</v>
      </c>
      <c r="CM23" s="157"/>
      <c r="CN23" s="13">
        <v>41.5</v>
      </c>
      <c r="CO23" s="158">
        <v>0</v>
      </c>
      <c r="CP23" s="158">
        <v>0.5</v>
      </c>
      <c r="CQ23" s="158">
        <v>0</v>
      </c>
      <c r="CR23" s="158">
        <v>0.5</v>
      </c>
      <c r="CS23" s="13"/>
      <c r="CT23" s="158">
        <v>0</v>
      </c>
      <c r="CU23" s="158">
        <v>0</v>
      </c>
      <c r="CV23" s="158">
        <v>0</v>
      </c>
      <c r="CW23" s="158">
        <v>0</v>
      </c>
      <c r="CX23" s="158">
        <v>0</v>
      </c>
      <c r="CY23" s="158">
        <v>0</v>
      </c>
      <c r="CZ23" s="158">
        <v>0</v>
      </c>
      <c r="DA23" s="158">
        <v>0</v>
      </c>
      <c r="DB23" s="158"/>
      <c r="DC23" s="158">
        <v>0</v>
      </c>
      <c r="DD23" s="158"/>
      <c r="DE23" s="158"/>
      <c r="DF23" s="158"/>
      <c r="DG23" s="158"/>
      <c r="DH23" s="158">
        <v>4.5</v>
      </c>
      <c r="DI23" s="158"/>
      <c r="DJ23" s="158"/>
      <c r="DK23" s="158">
        <v>6.4649999999999999</v>
      </c>
      <c r="DL23" s="158">
        <v>3.8250000000000002</v>
      </c>
      <c r="DM23" s="158">
        <v>1.915</v>
      </c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7"/>
      <c r="GL23" s="158">
        <v>1.1499999999999999</v>
      </c>
      <c r="GM23" s="157">
        <v>333</v>
      </c>
      <c r="GN23" s="157">
        <v>607</v>
      </c>
      <c r="GO23" s="157">
        <v>504</v>
      </c>
      <c r="GP23" s="157">
        <v>78</v>
      </c>
      <c r="GQ23" s="157">
        <v>67</v>
      </c>
      <c r="GR23" s="157">
        <v>428</v>
      </c>
      <c r="GS23" s="157">
        <v>230</v>
      </c>
      <c r="GT23" s="157">
        <v>305</v>
      </c>
      <c r="GU23" s="157">
        <v>88</v>
      </c>
      <c r="GV23" s="157">
        <v>383</v>
      </c>
      <c r="GW23" s="157">
        <v>399</v>
      </c>
      <c r="GX23" s="157">
        <v>204</v>
      </c>
      <c r="GY23" s="157">
        <v>301</v>
      </c>
      <c r="GZ23" s="157">
        <v>855</v>
      </c>
      <c r="HA23" s="157">
        <v>1070</v>
      </c>
      <c r="HB23" s="157">
        <v>279</v>
      </c>
      <c r="HC23" s="157">
        <v>266</v>
      </c>
      <c r="HD23" s="157">
        <v>446</v>
      </c>
      <c r="HE23" s="157">
        <v>0</v>
      </c>
      <c r="HF23" s="157">
        <v>0</v>
      </c>
      <c r="HG23" s="158"/>
      <c r="HH23" s="158"/>
      <c r="HI23" s="158">
        <v>34.9</v>
      </c>
      <c r="HJ23" s="158"/>
      <c r="HK23" s="158"/>
      <c r="HL23" s="158"/>
      <c r="HM23" s="158"/>
      <c r="HN23" s="158"/>
      <c r="HO23" s="158"/>
      <c r="HP23" s="158"/>
      <c r="HQ23" s="157">
        <v>0</v>
      </c>
      <c r="HR23" s="158">
        <v>5.28</v>
      </c>
      <c r="HS23" s="159"/>
      <c r="HT23" s="160"/>
    </row>
    <row r="24" spans="1:228" x14ac:dyDescent="0.2">
      <c r="A24" s="140" t="s">
        <v>458</v>
      </c>
      <c r="B24" s="11" t="s">
        <v>459</v>
      </c>
      <c r="C24" s="11">
        <v>1815</v>
      </c>
      <c r="D24" s="11">
        <v>272</v>
      </c>
      <c r="E24" s="192">
        <f t="shared" si="18"/>
        <v>4.4970666666666572</v>
      </c>
      <c r="F24" s="156">
        <f t="shared" si="1"/>
        <v>1338.24</v>
      </c>
      <c r="G24" s="156">
        <f t="shared" si="2"/>
        <v>2475.1999999999998</v>
      </c>
      <c r="H24" s="156">
        <f t="shared" si="3"/>
        <v>2053.6</v>
      </c>
      <c r="I24" s="156">
        <f t="shared" si="4"/>
        <v>323.68</v>
      </c>
      <c r="J24" s="156">
        <f t="shared" si="5"/>
        <v>274.72000000000003</v>
      </c>
      <c r="K24" s="156">
        <f t="shared" si="6"/>
        <v>1721.76</v>
      </c>
      <c r="L24" s="156">
        <f t="shared" si="7"/>
        <v>1063.52</v>
      </c>
      <c r="M24" s="156">
        <f t="shared" si="0"/>
        <v>1335.52</v>
      </c>
      <c r="N24" s="156">
        <f t="shared" si="8"/>
        <v>375.35999999999996</v>
      </c>
      <c r="O24" s="156">
        <f t="shared" si="9"/>
        <v>1580.32</v>
      </c>
      <c r="P24" s="156">
        <f t="shared" si="10"/>
        <v>1667.36</v>
      </c>
      <c r="Q24" s="156">
        <f t="shared" si="11"/>
        <v>824.16</v>
      </c>
      <c r="R24" s="156">
        <f t="shared" si="12"/>
        <v>1229.4399999999998</v>
      </c>
      <c r="S24" s="156">
        <f t="shared" si="13"/>
        <v>3590.3999999999996</v>
      </c>
      <c r="T24" s="156">
        <f t="shared" si="14"/>
        <v>4107.2</v>
      </c>
      <c r="U24" s="156">
        <f t="shared" si="15"/>
        <v>1177.76</v>
      </c>
      <c r="V24" s="156">
        <f t="shared" si="16"/>
        <v>932.96</v>
      </c>
      <c r="W24" s="156">
        <f t="shared" si="17"/>
        <v>1857.76</v>
      </c>
      <c r="X24" s="157">
        <v>560.16999999999996</v>
      </c>
      <c r="Y24" s="157">
        <v>560.16999999999996</v>
      </c>
      <c r="Z24" s="157">
        <v>133.80666666666701</v>
      </c>
      <c r="AA24" s="157">
        <v>133.80666666666701</v>
      </c>
      <c r="AB24" s="13">
        <v>8.7295999999999996</v>
      </c>
      <c r="AC24" s="13">
        <v>8.8498085975746008</v>
      </c>
      <c r="AD24" s="13">
        <v>10.3333333333333</v>
      </c>
      <c r="AE24" s="13">
        <v>29.147066666666699</v>
      </c>
      <c r="AF24" s="13">
        <v>15.0470666666667</v>
      </c>
      <c r="AG24" s="13">
        <v>13.4433333333333</v>
      </c>
      <c r="AH24" s="13">
        <v>14.1</v>
      </c>
      <c r="AI24" s="13">
        <v>1.1666666666666701</v>
      </c>
      <c r="AJ24" s="13">
        <v>0</v>
      </c>
      <c r="AK24" s="13">
        <v>2.1999999999999999E-2</v>
      </c>
      <c r="AL24" s="13">
        <v>1.0933333333333299</v>
      </c>
      <c r="AM24" s="13">
        <v>40.136666666666699</v>
      </c>
      <c r="AN24" s="13">
        <v>59.863333333333301</v>
      </c>
      <c r="AO24" s="13">
        <v>0</v>
      </c>
      <c r="AP24" s="13">
        <v>0</v>
      </c>
      <c r="AQ24" s="13">
        <v>0</v>
      </c>
      <c r="AR24" s="158">
        <v>0</v>
      </c>
      <c r="AS24" s="158"/>
      <c r="AT24" s="158"/>
      <c r="AU24" s="158"/>
      <c r="AV24" s="158"/>
      <c r="AW24" s="158">
        <v>0</v>
      </c>
      <c r="AX24" s="158">
        <v>0</v>
      </c>
      <c r="AY24" s="158">
        <v>0</v>
      </c>
      <c r="AZ24" s="158">
        <v>1.65333333333333</v>
      </c>
      <c r="BA24" s="158">
        <v>0</v>
      </c>
      <c r="BB24" s="158"/>
      <c r="BC24" s="13">
        <v>0</v>
      </c>
      <c r="BD24" s="158">
        <v>4.6666666666666697E-2</v>
      </c>
      <c r="BE24" s="158"/>
      <c r="BF24" s="158">
        <v>1.8333333333333299E-2</v>
      </c>
      <c r="BG24" s="158">
        <v>2.4729999999999999</v>
      </c>
      <c r="BH24" s="158">
        <v>0.17299999999999999</v>
      </c>
      <c r="BI24" s="158">
        <v>4.5400000000000003E-2</v>
      </c>
      <c r="BJ24" s="158">
        <v>3.2599999999999997E-2</v>
      </c>
      <c r="BK24" s="13">
        <v>5.43</v>
      </c>
      <c r="BL24" s="13">
        <v>17</v>
      </c>
      <c r="BM24" s="13"/>
      <c r="BN24" s="13"/>
      <c r="BO24" s="13">
        <v>0</v>
      </c>
      <c r="BP24" s="13"/>
      <c r="BQ24" s="13"/>
      <c r="BR24" s="13">
        <v>8.8000000000000007</v>
      </c>
      <c r="BS24" s="13">
        <v>306.66666666666703</v>
      </c>
      <c r="BT24" s="13">
        <v>116.666666666667</v>
      </c>
      <c r="BU24" s="13">
        <v>54.6666666666667</v>
      </c>
      <c r="BV24" s="157"/>
      <c r="BW24" s="158">
        <v>2.8</v>
      </c>
      <c r="BX24" s="158">
        <v>0.26</v>
      </c>
      <c r="BY24" s="158">
        <v>1.1000000000000001</v>
      </c>
      <c r="BZ24" s="158">
        <v>0.67</v>
      </c>
      <c r="CA24" s="158">
        <v>0</v>
      </c>
      <c r="CB24" s="158">
        <v>17</v>
      </c>
      <c r="CC24" s="158"/>
      <c r="CD24" s="13">
        <v>0</v>
      </c>
      <c r="CE24" s="158"/>
      <c r="CF24" s="13"/>
      <c r="CG24" s="157"/>
      <c r="CH24" s="13">
        <v>163.333333333333</v>
      </c>
      <c r="CI24" s="157"/>
      <c r="CJ24" s="157"/>
      <c r="CK24" s="157"/>
      <c r="CL24" s="13">
        <v>0</v>
      </c>
      <c r="CM24" s="157"/>
      <c r="CN24" s="13">
        <v>70</v>
      </c>
      <c r="CO24" s="158">
        <v>0</v>
      </c>
      <c r="CP24" s="158">
        <v>0</v>
      </c>
      <c r="CQ24" s="158">
        <v>0</v>
      </c>
      <c r="CR24" s="158">
        <v>1.8</v>
      </c>
      <c r="CS24" s="13"/>
      <c r="CT24" s="158">
        <v>0</v>
      </c>
      <c r="CU24" s="158">
        <v>0</v>
      </c>
      <c r="CV24" s="158">
        <v>0</v>
      </c>
      <c r="CW24" s="158"/>
      <c r="CX24" s="158">
        <v>0</v>
      </c>
      <c r="CY24" s="158">
        <v>0</v>
      </c>
      <c r="CZ24" s="158">
        <v>0.3</v>
      </c>
      <c r="DA24" s="158">
        <v>0.3</v>
      </c>
      <c r="DB24" s="158"/>
      <c r="DC24" s="158">
        <v>0.3</v>
      </c>
      <c r="DD24" s="158"/>
      <c r="DE24" s="158"/>
      <c r="DF24" s="158"/>
      <c r="DG24" s="158"/>
      <c r="DH24" s="158">
        <v>10.199999999999999</v>
      </c>
      <c r="DI24" s="158"/>
      <c r="DJ24" s="158"/>
      <c r="DK24" s="158">
        <v>11</v>
      </c>
      <c r="DL24" s="158">
        <v>1.1000000000000001</v>
      </c>
      <c r="DM24" s="158">
        <v>2</v>
      </c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7"/>
      <c r="GL24" s="158">
        <v>1.65333333333333</v>
      </c>
      <c r="GM24" s="157">
        <v>492</v>
      </c>
      <c r="GN24" s="157">
        <v>910</v>
      </c>
      <c r="GO24" s="157">
        <v>755</v>
      </c>
      <c r="GP24" s="157">
        <v>119</v>
      </c>
      <c r="GQ24" s="157">
        <v>101</v>
      </c>
      <c r="GR24" s="157">
        <v>633</v>
      </c>
      <c r="GS24" s="157">
        <v>391</v>
      </c>
      <c r="GT24" s="157">
        <v>491</v>
      </c>
      <c r="GU24" s="157">
        <v>138</v>
      </c>
      <c r="GV24" s="157">
        <v>581</v>
      </c>
      <c r="GW24" s="157">
        <v>613</v>
      </c>
      <c r="GX24" s="157">
        <v>303</v>
      </c>
      <c r="GY24" s="157">
        <v>452</v>
      </c>
      <c r="GZ24" s="157">
        <v>1320</v>
      </c>
      <c r="HA24" s="157">
        <v>1510</v>
      </c>
      <c r="HB24" s="157">
        <v>433</v>
      </c>
      <c r="HC24" s="157">
        <v>343</v>
      </c>
      <c r="HD24" s="157">
        <v>683</v>
      </c>
      <c r="HE24" s="157">
        <v>0</v>
      </c>
      <c r="HF24" s="157">
        <v>0</v>
      </c>
      <c r="HG24" s="158"/>
      <c r="HH24" s="158"/>
      <c r="HI24" s="158">
        <v>35.1</v>
      </c>
      <c r="HJ24" s="158"/>
      <c r="HK24" s="158"/>
      <c r="HL24" s="158"/>
      <c r="HM24" s="158"/>
      <c r="HN24" s="158"/>
      <c r="HO24" s="158"/>
      <c r="HP24" s="158"/>
      <c r="HQ24" s="157">
        <v>0</v>
      </c>
      <c r="HR24" s="158">
        <v>5.28</v>
      </c>
      <c r="HS24" s="159"/>
      <c r="HT24" s="160"/>
    </row>
    <row r="25" spans="1:228" x14ac:dyDescent="0.2">
      <c r="A25" s="140" t="s">
        <v>460</v>
      </c>
      <c r="B25" s="11" t="s">
        <v>461</v>
      </c>
      <c r="C25" s="11">
        <v>1805</v>
      </c>
      <c r="D25" s="11">
        <v>108</v>
      </c>
      <c r="E25" s="192">
        <f t="shared" si="18"/>
        <v>4.5089999999999995</v>
      </c>
      <c r="F25" s="156">
        <f t="shared" si="1"/>
        <v>1134</v>
      </c>
      <c r="G25" s="156">
        <f t="shared" si="2"/>
        <v>2019.6</v>
      </c>
      <c r="H25" s="156">
        <f t="shared" si="3"/>
        <v>1922.4</v>
      </c>
      <c r="I25" s="156">
        <f t="shared" si="4"/>
        <v>210.06</v>
      </c>
      <c r="J25" s="156">
        <f t="shared" si="5"/>
        <v>288.89999999999998</v>
      </c>
      <c r="K25" s="156">
        <f t="shared" si="6"/>
        <v>1328.4</v>
      </c>
      <c r="L25" s="156">
        <f t="shared" si="7"/>
        <v>810</v>
      </c>
      <c r="M25" s="156">
        <f t="shared" si="0"/>
        <v>991.43999999999994</v>
      </c>
      <c r="N25" s="156">
        <f t="shared" si="8"/>
        <v>231.12</v>
      </c>
      <c r="O25" s="156">
        <f t="shared" si="9"/>
        <v>1285.2</v>
      </c>
      <c r="P25" s="156">
        <f t="shared" si="10"/>
        <v>2278.8000000000002</v>
      </c>
      <c r="Q25" s="156">
        <f t="shared" si="11"/>
        <v>726.84</v>
      </c>
      <c r="R25" s="156">
        <f t="shared" si="12"/>
        <v>1123.2</v>
      </c>
      <c r="S25" s="156">
        <f t="shared" si="13"/>
        <v>3045.6</v>
      </c>
      <c r="T25" s="156">
        <f t="shared" si="14"/>
        <v>4374</v>
      </c>
      <c r="U25" s="156">
        <f t="shared" si="15"/>
        <v>1080</v>
      </c>
      <c r="V25" s="156">
        <f t="shared" si="16"/>
        <v>1048.68</v>
      </c>
      <c r="W25" s="156">
        <f t="shared" si="17"/>
        <v>1393.2</v>
      </c>
      <c r="X25" s="157">
        <v>1297.57</v>
      </c>
      <c r="Y25" s="157">
        <v>1297.57</v>
      </c>
      <c r="Z25" s="157">
        <v>308.74</v>
      </c>
      <c r="AA25" s="157">
        <v>308.74</v>
      </c>
      <c r="AB25" s="13">
        <v>22.545000000000002</v>
      </c>
      <c r="AC25" s="13">
        <v>20.186945743894501</v>
      </c>
      <c r="AD25" s="13">
        <v>26.09375</v>
      </c>
      <c r="AE25" s="13">
        <v>62.39</v>
      </c>
      <c r="AF25" s="13">
        <v>38.115000000000002</v>
      </c>
      <c r="AG25" s="13">
        <v>34.566249999999997</v>
      </c>
      <c r="AH25" s="13">
        <v>24.274999999999999</v>
      </c>
      <c r="AI25" s="13">
        <v>1.95</v>
      </c>
      <c r="AJ25" s="13">
        <v>0</v>
      </c>
      <c r="AK25" s="13">
        <v>3.875E-3</v>
      </c>
      <c r="AL25" s="13">
        <v>2.23</v>
      </c>
      <c r="AM25" s="13">
        <v>89.114999999999995</v>
      </c>
      <c r="AN25" s="13">
        <v>10.885</v>
      </c>
      <c r="AO25" s="13">
        <v>11.016666666666699</v>
      </c>
      <c r="AP25" s="13">
        <v>0</v>
      </c>
      <c r="AQ25" s="13">
        <v>66.099999999999994</v>
      </c>
      <c r="AR25" s="158">
        <v>0</v>
      </c>
      <c r="AS25" s="158"/>
      <c r="AT25" s="158"/>
      <c r="AU25" s="158"/>
      <c r="AV25" s="158"/>
      <c r="AW25" s="158">
        <v>0.86699999999999999</v>
      </c>
      <c r="AX25" s="158">
        <v>0.86699999999999999</v>
      </c>
      <c r="AY25" s="158">
        <v>0</v>
      </c>
      <c r="AZ25" s="158">
        <v>6.01</v>
      </c>
      <c r="BA25" s="158">
        <v>0</v>
      </c>
      <c r="BB25" s="158"/>
      <c r="BC25" s="13">
        <v>13.45</v>
      </c>
      <c r="BD25" s="158">
        <v>0.48149999999999998</v>
      </c>
      <c r="BE25" s="158"/>
      <c r="BF25" s="158">
        <v>1.61</v>
      </c>
      <c r="BG25" s="158">
        <v>5.5366666666666697</v>
      </c>
      <c r="BH25" s="158">
        <v>1.97</v>
      </c>
      <c r="BI25" s="158">
        <v>0.38600000000000001</v>
      </c>
      <c r="BJ25" s="158">
        <v>1.34</v>
      </c>
      <c r="BK25" s="13">
        <v>22.5</v>
      </c>
      <c r="BL25" s="13">
        <v>163.5</v>
      </c>
      <c r="BM25" s="13"/>
      <c r="BN25" s="13"/>
      <c r="BO25" s="13">
        <v>6.65</v>
      </c>
      <c r="BP25" s="13"/>
      <c r="BQ25" s="13"/>
      <c r="BR25" s="13">
        <v>1.55</v>
      </c>
      <c r="BS25" s="13">
        <v>915</v>
      </c>
      <c r="BT25" s="13">
        <v>53</v>
      </c>
      <c r="BU25" s="13">
        <v>102</v>
      </c>
      <c r="BV25" s="157"/>
      <c r="BW25" s="158">
        <v>5.8</v>
      </c>
      <c r="BX25" s="158">
        <v>0.86499999999999999</v>
      </c>
      <c r="BY25" s="158">
        <v>3.7</v>
      </c>
      <c r="BZ25" s="158">
        <v>1.3</v>
      </c>
      <c r="CA25" s="158">
        <v>0</v>
      </c>
      <c r="CB25" s="158">
        <v>250</v>
      </c>
      <c r="CC25" s="158"/>
      <c r="CD25" s="13">
        <v>63</v>
      </c>
      <c r="CE25" s="158"/>
      <c r="CF25" s="13"/>
      <c r="CG25" s="157"/>
      <c r="CH25" s="13">
        <v>330</v>
      </c>
      <c r="CI25" s="157"/>
      <c r="CJ25" s="157"/>
      <c r="CK25" s="157"/>
      <c r="CL25" s="13">
        <v>0</v>
      </c>
      <c r="CM25" s="157"/>
      <c r="CN25" s="13">
        <v>295</v>
      </c>
      <c r="CO25" s="158">
        <v>0</v>
      </c>
      <c r="CP25" s="158">
        <v>0.8</v>
      </c>
      <c r="CQ25" s="158">
        <v>0.45</v>
      </c>
      <c r="CR25" s="158">
        <v>0.65</v>
      </c>
      <c r="CS25" s="13"/>
      <c r="CT25" s="158">
        <v>0</v>
      </c>
      <c r="CU25" s="158">
        <v>0</v>
      </c>
      <c r="CV25" s="158">
        <v>0.85</v>
      </c>
      <c r="CW25" s="158">
        <v>0.85</v>
      </c>
      <c r="CX25" s="158">
        <v>0</v>
      </c>
      <c r="CY25" s="158">
        <v>0</v>
      </c>
      <c r="CZ25" s="158">
        <v>0.7</v>
      </c>
      <c r="DA25" s="158">
        <v>0.7</v>
      </c>
      <c r="DB25" s="158"/>
      <c r="DC25" s="158">
        <v>1.55</v>
      </c>
      <c r="DD25" s="158"/>
      <c r="DE25" s="158"/>
      <c r="DF25" s="158"/>
      <c r="DG25" s="158"/>
      <c r="DH25" s="158">
        <v>28.9</v>
      </c>
      <c r="DI25" s="158"/>
      <c r="DJ25" s="158"/>
      <c r="DK25" s="158">
        <v>15.305</v>
      </c>
      <c r="DL25" s="158">
        <v>3.05</v>
      </c>
      <c r="DM25" s="158">
        <v>5.92</v>
      </c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7"/>
      <c r="GL25" s="158">
        <v>4.1749999999999998</v>
      </c>
      <c r="GM25" s="157">
        <v>1050</v>
      </c>
      <c r="GN25" s="157">
        <v>1870</v>
      </c>
      <c r="GO25" s="157">
        <v>1780</v>
      </c>
      <c r="GP25" s="157">
        <v>194.5</v>
      </c>
      <c r="GQ25" s="157">
        <v>267.5</v>
      </c>
      <c r="GR25" s="157">
        <v>1230</v>
      </c>
      <c r="GS25" s="157">
        <v>750</v>
      </c>
      <c r="GT25" s="157">
        <v>918</v>
      </c>
      <c r="GU25" s="157">
        <v>214</v>
      </c>
      <c r="GV25" s="157">
        <v>1190</v>
      </c>
      <c r="GW25" s="157">
        <v>2110</v>
      </c>
      <c r="GX25" s="157">
        <v>673</v>
      </c>
      <c r="GY25" s="157">
        <v>1040</v>
      </c>
      <c r="GZ25" s="157">
        <v>2820</v>
      </c>
      <c r="HA25" s="157">
        <v>4050</v>
      </c>
      <c r="HB25" s="157">
        <v>1000</v>
      </c>
      <c r="HC25" s="157">
        <v>971</v>
      </c>
      <c r="HD25" s="157">
        <v>1290</v>
      </c>
      <c r="HE25" s="157">
        <v>0</v>
      </c>
      <c r="HF25" s="157">
        <v>80.75</v>
      </c>
      <c r="HG25" s="158"/>
      <c r="HH25" s="158"/>
      <c r="HI25" s="158">
        <v>96.4</v>
      </c>
      <c r="HJ25" s="158"/>
      <c r="HK25" s="158"/>
      <c r="HL25" s="158"/>
      <c r="HM25" s="158"/>
      <c r="HN25" s="158"/>
      <c r="HO25" s="158"/>
      <c r="HP25" s="158"/>
      <c r="HQ25" s="157">
        <v>0</v>
      </c>
      <c r="HR25" s="158">
        <v>5.4</v>
      </c>
      <c r="HS25" s="159"/>
      <c r="HT25" s="160"/>
    </row>
    <row r="26" spans="1:228" x14ac:dyDescent="0.2">
      <c r="A26" s="140" t="s">
        <v>462</v>
      </c>
      <c r="B26" s="11" t="s">
        <v>463</v>
      </c>
      <c r="C26" s="11">
        <v>592</v>
      </c>
      <c r="D26" s="11">
        <v>127</v>
      </c>
      <c r="E26" s="192">
        <f t="shared" si="18"/>
        <v>4.4704000000000006</v>
      </c>
      <c r="F26" s="156">
        <f t="shared" si="1"/>
        <v>1162.3040000000001</v>
      </c>
      <c r="G26" s="156">
        <f t="shared" si="2"/>
        <v>1790.7</v>
      </c>
      <c r="H26" s="156">
        <f t="shared" si="3"/>
        <v>1917.7</v>
      </c>
      <c r="I26" s="156">
        <f t="shared" si="4"/>
        <v>210.10879999999997</v>
      </c>
      <c r="J26" s="156">
        <f t="shared" si="5"/>
        <v>187.7568</v>
      </c>
      <c r="K26" s="156">
        <f t="shared" si="6"/>
        <v>1162.3040000000001</v>
      </c>
      <c r="L26" s="156">
        <f t="shared" si="7"/>
        <v>670.56000000000006</v>
      </c>
      <c r="M26" s="156">
        <f t="shared" si="0"/>
        <v>938.78399999999999</v>
      </c>
      <c r="N26" s="156">
        <f t="shared" si="8"/>
        <v>232.46080000000001</v>
      </c>
      <c r="O26" s="156">
        <f t="shared" si="9"/>
        <v>1473.2</v>
      </c>
      <c r="P26" s="156">
        <f t="shared" si="10"/>
        <v>2590.7999999999997</v>
      </c>
      <c r="Q26" s="156">
        <f t="shared" si="11"/>
        <v>625.85599999999999</v>
      </c>
      <c r="R26" s="156">
        <f t="shared" si="12"/>
        <v>1162.3040000000001</v>
      </c>
      <c r="S26" s="156">
        <f t="shared" si="13"/>
        <v>3124.2000000000003</v>
      </c>
      <c r="T26" s="156">
        <f t="shared" si="14"/>
        <v>4241.8</v>
      </c>
      <c r="U26" s="156">
        <f t="shared" si="15"/>
        <v>1072.896</v>
      </c>
      <c r="V26" s="156">
        <f t="shared" si="16"/>
        <v>1117.6000000000001</v>
      </c>
      <c r="W26" s="156">
        <f t="shared" si="17"/>
        <v>1346.2</v>
      </c>
      <c r="X26" s="157">
        <v>1469.7</v>
      </c>
      <c r="Y26" s="157">
        <v>1469.7</v>
      </c>
      <c r="Z26" s="157">
        <v>347.3</v>
      </c>
      <c r="AA26" s="157">
        <v>347.3</v>
      </c>
      <c r="AB26" s="13">
        <v>22</v>
      </c>
      <c r="AC26" s="13">
        <v>17.0044880934723</v>
      </c>
      <c r="AD26" s="13">
        <v>22</v>
      </c>
      <c r="AE26" s="13">
        <v>63.8</v>
      </c>
      <c r="AF26" s="13">
        <v>56.4</v>
      </c>
      <c r="AG26" s="13">
        <v>56.4</v>
      </c>
      <c r="AH26" s="13">
        <v>7.4</v>
      </c>
      <c r="AI26" s="13">
        <v>2.1</v>
      </c>
      <c r="AJ26" s="13">
        <v>0</v>
      </c>
      <c r="AK26" s="13">
        <v>6.5000000000000002E-2</v>
      </c>
      <c r="AL26" s="13">
        <v>2.6</v>
      </c>
      <c r="AM26" s="13">
        <v>90.5</v>
      </c>
      <c r="AN26" s="13">
        <v>9.5</v>
      </c>
      <c r="AO26" s="13">
        <v>2.5</v>
      </c>
      <c r="AP26" s="13">
        <v>0</v>
      </c>
      <c r="AQ26" s="13">
        <v>15</v>
      </c>
      <c r="AR26" s="158">
        <v>0</v>
      </c>
      <c r="AS26" s="158">
        <v>0</v>
      </c>
      <c r="AT26" s="158"/>
      <c r="AU26" s="158"/>
      <c r="AV26" s="158"/>
      <c r="AW26" s="158">
        <v>0</v>
      </c>
      <c r="AX26" s="158">
        <v>0</v>
      </c>
      <c r="AY26" s="158"/>
      <c r="AZ26" s="158"/>
      <c r="BA26" s="158"/>
      <c r="BB26" s="158"/>
      <c r="BC26" s="13">
        <v>81</v>
      </c>
      <c r="BD26" s="158">
        <v>0.82</v>
      </c>
      <c r="BE26" s="158"/>
      <c r="BF26" s="158">
        <v>0.18</v>
      </c>
      <c r="BG26" s="158">
        <v>5.55066666666667</v>
      </c>
      <c r="BH26" s="158">
        <v>2.5</v>
      </c>
      <c r="BI26" s="158">
        <v>7.4999999999999997E-2</v>
      </c>
      <c r="BJ26" s="158">
        <v>2</v>
      </c>
      <c r="BK26" s="13">
        <v>0.5</v>
      </c>
      <c r="BL26" s="13">
        <v>33</v>
      </c>
      <c r="BM26" s="13">
        <v>21</v>
      </c>
      <c r="BN26" s="13">
        <v>0</v>
      </c>
      <c r="BO26" s="13">
        <v>1</v>
      </c>
      <c r="BP26" s="13">
        <v>1</v>
      </c>
      <c r="BQ26" s="13"/>
      <c r="BR26" s="13">
        <v>26</v>
      </c>
      <c r="BS26" s="13">
        <v>1115</v>
      </c>
      <c r="BT26" s="13">
        <v>37.82</v>
      </c>
      <c r="BU26" s="13">
        <v>82</v>
      </c>
      <c r="BV26" s="157"/>
      <c r="BW26" s="158">
        <v>5.5</v>
      </c>
      <c r="BX26" s="158">
        <v>0.69</v>
      </c>
      <c r="BY26" s="158">
        <v>3.8</v>
      </c>
      <c r="BZ26" s="158">
        <v>1.2</v>
      </c>
      <c r="CA26" s="158">
        <v>18.75</v>
      </c>
      <c r="CB26" s="158">
        <v>70</v>
      </c>
      <c r="CC26" s="158"/>
      <c r="CD26" s="13">
        <v>14</v>
      </c>
      <c r="CE26" s="158"/>
      <c r="CF26" s="13"/>
      <c r="CG26" s="157"/>
      <c r="CH26" s="13">
        <v>407</v>
      </c>
      <c r="CI26" s="157"/>
      <c r="CJ26" s="157"/>
      <c r="CK26" s="157"/>
      <c r="CL26" s="13">
        <v>0.5</v>
      </c>
      <c r="CM26" s="157"/>
      <c r="CN26" s="13">
        <v>218.85</v>
      </c>
      <c r="CO26" s="158">
        <v>0.3</v>
      </c>
      <c r="CP26" s="158">
        <v>0</v>
      </c>
      <c r="CQ26" s="158">
        <v>3.4</v>
      </c>
      <c r="CR26" s="158">
        <v>5.9</v>
      </c>
      <c r="CS26" s="13"/>
      <c r="CT26" s="158">
        <v>0</v>
      </c>
      <c r="CU26" s="158"/>
      <c r="CV26" s="158">
        <v>0</v>
      </c>
      <c r="CW26" s="158">
        <v>0</v>
      </c>
      <c r="CX26" s="158">
        <v>0</v>
      </c>
      <c r="CY26" s="158">
        <v>0</v>
      </c>
      <c r="CZ26" s="158">
        <v>2.37</v>
      </c>
      <c r="DA26" s="158">
        <v>2.37</v>
      </c>
      <c r="DB26" s="158"/>
      <c r="DC26" s="158">
        <v>2.37</v>
      </c>
      <c r="DD26" s="158">
        <v>0</v>
      </c>
      <c r="DE26" s="158">
        <v>0</v>
      </c>
      <c r="DF26" s="158"/>
      <c r="DG26" s="158"/>
      <c r="DH26" s="158">
        <v>39.4</v>
      </c>
      <c r="DI26" s="158">
        <v>2.62</v>
      </c>
      <c r="DJ26" s="158">
        <v>0.28000000000000003</v>
      </c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>
        <v>0.33701204819277097</v>
      </c>
      <c r="EH26" s="158"/>
      <c r="EI26" s="158">
        <v>3.94698795180723E-2</v>
      </c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>
        <v>0.157879518072289</v>
      </c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>
        <v>0.94828915662650604</v>
      </c>
      <c r="FI26" s="158"/>
      <c r="FJ26" s="158">
        <v>0.19734939759036099</v>
      </c>
      <c r="FK26" s="158"/>
      <c r="FL26" s="158"/>
      <c r="FM26" s="158"/>
      <c r="FN26" s="158"/>
      <c r="FO26" s="158"/>
      <c r="FP26" s="158"/>
      <c r="FQ26" s="158">
        <v>0</v>
      </c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>
        <v>0.37648192771084299</v>
      </c>
      <c r="GD26" s="158">
        <v>0.157879518072289</v>
      </c>
      <c r="GE26" s="158">
        <v>1.1456385542168701</v>
      </c>
      <c r="GF26" s="158"/>
      <c r="GG26" s="158"/>
      <c r="GH26" s="158">
        <v>1.68</v>
      </c>
      <c r="GI26" s="158">
        <v>0.19734939759036099</v>
      </c>
      <c r="GJ26" s="158">
        <v>0.94828915662650604</v>
      </c>
      <c r="GK26" s="157">
        <v>0</v>
      </c>
      <c r="GL26" s="158">
        <v>3.52</v>
      </c>
      <c r="GM26" s="157">
        <v>915.2</v>
      </c>
      <c r="GN26" s="157">
        <v>1410</v>
      </c>
      <c r="GO26" s="157">
        <v>1510</v>
      </c>
      <c r="GP26" s="157">
        <v>165.44</v>
      </c>
      <c r="GQ26" s="157">
        <v>147.84</v>
      </c>
      <c r="GR26" s="157">
        <v>915.2</v>
      </c>
      <c r="GS26" s="157">
        <v>528</v>
      </c>
      <c r="GT26" s="157">
        <v>739.2</v>
      </c>
      <c r="GU26" s="157">
        <v>183.04</v>
      </c>
      <c r="GV26" s="157">
        <v>1160</v>
      </c>
      <c r="GW26" s="157">
        <v>2040</v>
      </c>
      <c r="GX26" s="157">
        <v>492.8</v>
      </c>
      <c r="GY26" s="157">
        <v>915.2</v>
      </c>
      <c r="GZ26" s="157">
        <v>2460</v>
      </c>
      <c r="HA26" s="157">
        <v>3340</v>
      </c>
      <c r="HB26" s="157">
        <v>844.8</v>
      </c>
      <c r="HC26" s="157">
        <v>880</v>
      </c>
      <c r="HD26" s="157">
        <v>1060</v>
      </c>
      <c r="HE26" s="157"/>
      <c r="HF26" s="157"/>
      <c r="HG26" s="158"/>
      <c r="HH26" s="158"/>
      <c r="HI26" s="158">
        <v>157</v>
      </c>
      <c r="HJ26" s="158"/>
      <c r="HK26" s="158"/>
      <c r="HL26" s="158"/>
      <c r="HM26" s="158"/>
      <c r="HN26" s="158"/>
      <c r="HO26" s="158"/>
      <c r="HP26" s="158"/>
      <c r="HQ26" s="157">
        <v>0</v>
      </c>
      <c r="HR26" s="158">
        <v>6.25</v>
      </c>
      <c r="HS26" s="159">
        <v>0.8</v>
      </c>
      <c r="HT26" s="160">
        <v>0.84</v>
      </c>
    </row>
    <row r="27" spans="1:228" x14ac:dyDescent="0.2">
      <c r="A27" s="140" t="s">
        <v>464</v>
      </c>
      <c r="B27" s="11" t="s">
        <v>465</v>
      </c>
      <c r="C27" s="11">
        <v>1724</v>
      </c>
      <c r="D27" s="11">
        <v>211</v>
      </c>
      <c r="E27" s="192">
        <f t="shared" si="18"/>
        <v>4.4943</v>
      </c>
      <c r="F27" s="156">
        <f t="shared" si="1"/>
        <v>987.4799999999999</v>
      </c>
      <c r="G27" s="156">
        <f t="shared" si="2"/>
        <v>1694.33</v>
      </c>
      <c r="H27" s="156">
        <f t="shared" si="3"/>
        <v>1618.37</v>
      </c>
      <c r="I27" s="156">
        <f t="shared" si="4"/>
        <v>576.03</v>
      </c>
      <c r="J27" s="156">
        <f t="shared" si="5"/>
        <v>489.52</v>
      </c>
      <c r="K27" s="156">
        <f t="shared" si="6"/>
        <v>1105.6400000000001</v>
      </c>
      <c r="L27" s="156">
        <f t="shared" si="7"/>
        <v>858.7700000000001</v>
      </c>
      <c r="M27" s="156">
        <f t="shared" si="0"/>
        <v>1004.3599999999999</v>
      </c>
      <c r="N27" s="156">
        <f t="shared" si="8"/>
        <v>379.8</v>
      </c>
      <c r="O27" s="156">
        <f t="shared" si="9"/>
        <v>1249.1199999999999</v>
      </c>
      <c r="P27" s="156">
        <f t="shared" si="10"/>
        <v>2405.4</v>
      </c>
      <c r="Q27" s="156">
        <f t="shared" si="11"/>
        <v>795.47</v>
      </c>
      <c r="R27" s="156">
        <f t="shared" si="12"/>
        <v>1173.1599999999999</v>
      </c>
      <c r="S27" s="156">
        <f t="shared" si="13"/>
        <v>2299.9</v>
      </c>
      <c r="T27" s="156">
        <f t="shared" si="14"/>
        <v>3713.6000000000004</v>
      </c>
      <c r="U27" s="156">
        <f t="shared" si="15"/>
        <v>1481.2199999999998</v>
      </c>
      <c r="V27" s="156">
        <f t="shared" si="16"/>
        <v>1031.79</v>
      </c>
      <c r="W27" s="156">
        <f t="shared" si="17"/>
        <v>1198.48</v>
      </c>
      <c r="X27" s="157">
        <v>1524.845</v>
      </c>
      <c r="Y27" s="157">
        <v>1524.845</v>
      </c>
      <c r="Z27" s="157">
        <v>361.69</v>
      </c>
      <c r="AA27" s="157">
        <v>361.69</v>
      </c>
      <c r="AB27" s="13">
        <v>11.715</v>
      </c>
      <c r="AC27" s="13">
        <v>9.8299140191126604</v>
      </c>
      <c r="AD27" s="13">
        <v>13.3125</v>
      </c>
      <c r="AE27" s="13">
        <v>68.12</v>
      </c>
      <c r="AF27" s="13">
        <v>59.82</v>
      </c>
      <c r="AG27" s="13">
        <v>58.222499999999997</v>
      </c>
      <c r="AH27" s="13">
        <v>8.3000000000000007</v>
      </c>
      <c r="AI27" s="13">
        <v>6.5</v>
      </c>
      <c r="AJ27" s="13">
        <v>0</v>
      </c>
      <c r="AK27" s="13">
        <v>3.0000000000000001E-3</v>
      </c>
      <c r="AL27" s="13">
        <v>2.2050000000000001</v>
      </c>
      <c r="AM27" s="13">
        <v>88.59</v>
      </c>
      <c r="AN27" s="13">
        <v>11.41</v>
      </c>
      <c r="AO27" s="13">
        <v>0</v>
      </c>
      <c r="AP27" s="13">
        <v>0</v>
      </c>
      <c r="AQ27" s="13"/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  <c r="AW27" s="158">
        <v>2.25</v>
      </c>
      <c r="AX27" s="158">
        <v>2.25</v>
      </c>
      <c r="AY27" s="158">
        <v>0</v>
      </c>
      <c r="AZ27" s="158">
        <v>3.6549999999999998</v>
      </c>
      <c r="BA27" s="158">
        <v>0</v>
      </c>
      <c r="BB27" s="158"/>
      <c r="BC27" s="13">
        <v>0</v>
      </c>
      <c r="BD27" s="158">
        <v>0.35249999999999998</v>
      </c>
      <c r="BE27" s="158"/>
      <c r="BF27" s="158">
        <v>0.372</v>
      </c>
      <c r="BG27" s="158">
        <v>3</v>
      </c>
      <c r="BH27" s="158">
        <v>0.90849999999999997</v>
      </c>
      <c r="BI27" s="158">
        <v>0.20849999999999999</v>
      </c>
      <c r="BJ27" s="158">
        <v>1.115</v>
      </c>
      <c r="BK27" s="13">
        <v>33.450000000000003</v>
      </c>
      <c r="BL27" s="13">
        <v>239</v>
      </c>
      <c r="BM27" s="13"/>
      <c r="BN27" s="13">
        <v>0</v>
      </c>
      <c r="BO27" s="13"/>
      <c r="BP27" s="13"/>
      <c r="BQ27" s="13"/>
      <c r="BR27" s="13">
        <v>1.2</v>
      </c>
      <c r="BS27" s="13">
        <v>680</v>
      </c>
      <c r="BT27" s="13">
        <v>41</v>
      </c>
      <c r="BU27" s="13">
        <v>180</v>
      </c>
      <c r="BV27" s="157"/>
      <c r="BW27" s="158">
        <v>3.6</v>
      </c>
      <c r="BX27" s="158">
        <v>0.47</v>
      </c>
      <c r="BY27" s="158">
        <v>2.85</v>
      </c>
      <c r="BZ27" s="158">
        <v>3.35</v>
      </c>
      <c r="CA27" s="158">
        <v>6</v>
      </c>
      <c r="CB27" s="158">
        <v>14.85</v>
      </c>
      <c r="CC27" s="158"/>
      <c r="CD27" s="13">
        <v>1.1000000000000001</v>
      </c>
      <c r="CE27" s="158"/>
      <c r="CF27" s="13"/>
      <c r="CG27" s="157"/>
      <c r="CH27" s="13">
        <v>420</v>
      </c>
      <c r="CI27" s="157"/>
      <c r="CJ27" s="157"/>
      <c r="CK27" s="157"/>
      <c r="CL27" s="13">
        <v>0</v>
      </c>
      <c r="CM27" s="157"/>
      <c r="CN27" s="13">
        <v>68.599999999999994</v>
      </c>
      <c r="CO27" s="158">
        <v>0</v>
      </c>
      <c r="CP27" s="158">
        <v>0</v>
      </c>
      <c r="CQ27" s="158">
        <v>4</v>
      </c>
      <c r="CR27" s="158">
        <v>0</v>
      </c>
      <c r="CS27" s="13"/>
      <c r="CT27" s="158">
        <v>0.25</v>
      </c>
      <c r="CU27" s="158">
        <v>0</v>
      </c>
      <c r="CV27" s="158">
        <v>0.9</v>
      </c>
      <c r="CW27" s="158">
        <v>1.1499999999999999</v>
      </c>
      <c r="CX27" s="158">
        <v>0</v>
      </c>
      <c r="CY27" s="158">
        <v>0</v>
      </c>
      <c r="CZ27" s="158">
        <v>1.9</v>
      </c>
      <c r="DA27" s="158">
        <v>1.9</v>
      </c>
      <c r="DB27" s="158"/>
      <c r="DC27" s="158">
        <v>3.05</v>
      </c>
      <c r="DD27" s="158"/>
      <c r="DE27" s="158"/>
      <c r="DF27" s="158"/>
      <c r="DG27" s="158"/>
      <c r="DH27" s="158">
        <v>41.752467000000003</v>
      </c>
      <c r="DI27" s="158"/>
      <c r="DJ27" s="158"/>
      <c r="DK27" s="158">
        <v>6.5</v>
      </c>
      <c r="DL27" s="158">
        <v>1.1000000000000001</v>
      </c>
      <c r="DM27" s="158">
        <v>0.7</v>
      </c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>
        <v>0</v>
      </c>
      <c r="DZ27" s="158">
        <v>0</v>
      </c>
      <c r="EA27" s="158">
        <v>0</v>
      </c>
      <c r="EB27" s="158">
        <v>0</v>
      </c>
      <c r="EC27" s="158">
        <v>0</v>
      </c>
      <c r="ED27" s="158">
        <v>0</v>
      </c>
      <c r="EE27" s="158">
        <v>0</v>
      </c>
      <c r="EF27" s="158">
        <v>0</v>
      </c>
      <c r="EG27" s="158">
        <v>0.45832445999999999</v>
      </c>
      <c r="EH27" s="158">
        <v>0</v>
      </c>
      <c r="EI27" s="158">
        <v>0</v>
      </c>
      <c r="EJ27" s="158">
        <v>0</v>
      </c>
      <c r="EK27" s="158">
        <v>0</v>
      </c>
      <c r="EL27" s="158">
        <v>0</v>
      </c>
      <c r="EM27" s="158">
        <v>0</v>
      </c>
      <c r="EN27" s="158">
        <v>0</v>
      </c>
      <c r="EO27" s="158">
        <v>0</v>
      </c>
      <c r="EP27" s="158">
        <v>0</v>
      </c>
      <c r="EQ27" s="158">
        <v>0</v>
      </c>
      <c r="ER27" s="158">
        <v>0</v>
      </c>
      <c r="ES27" s="158">
        <v>0</v>
      </c>
      <c r="ET27" s="158">
        <v>0</v>
      </c>
      <c r="EU27" s="158">
        <v>1.1167750000000001</v>
      </c>
      <c r="EV27" s="158"/>
      <c r="EW27" s="158">
        <v>0</v>
      </c>
      <c r="EX27" s="158">
        <v>0</v>
      </c>
      <c r="EY27" s="158"/>
      <c r="EZ27" s="158">
        <v>0</v>
      </c>
      <c r="FA27" s="158">
        <v>0</v>
      </c>
      <c r="FB27" s="158">
        <v>0</v>
      </c>
      <c r="FC27" s="158">
        <v>0</v>
      </c>
      <c r="FD27" s="158">
        <v>0</v>
      </c>
      <c r="FE27" s="158">
        <v>0</v>
      </c>
      <c r="FF27" s="158">
        <v>0</v>
      </c>
      <c r="FG27" s="158">
        <v>0</v>
      </c>
      <c r="FH27" s="158">
        <v>2.22863619</v>
      </c>
      <c r="FI27" s="158"/>
      <c r="FJ27" s="158">
        <v>0.26221876999999999</v>
      </c>
      <c r="FK27" s="158">
        <v>0</v>
      </c>
      <c r="FL27" s="158">
        <v>0</v>
      </c>
      <c r="FM27" s="158">
        <v>0</v>
      </c>
      <c r="FN27" s="158">
        <v>0</v>
      </c>
      <c r="FO27" s="158">
        <v>0</v>
      </c>
      <c r="FP27" s="158"/>
      <c r="FQ27" s="158">
        <v>0</v>
      </c>
      <c r="FR27" s="158">
        <v>0</v>
      </c>
      <c r="FS27" s="158"/>
      <c r="FT27" s="158">
        <v>0</v>
      </c>
      <c r="FU27" s="158"/>
      <c r="FV27" s="158">
        <v>0</v>
      </c>
      <c r="FW27" s="158">
        <v>0</v>
      </c>
      <c r="FX27" s="158">
        <v>0</v>
      </c>
      <c r="FY27" s="158">
        <v>0</v>
      </c>
      <c r="FZ27" s="158"/>
      <c r="GA27" s="158"/>
      <c r="GB27" s="158">
        <v>0</v>
      </c>
      <c r="GC27" s="158">
        <v>0.45832445999999999</v>
      </c>
      <c r="GD27" s="158">
        <v>1.1167750000000001</v>
      </c>
      <c r="GE27" s="158">
        <v>2.4908549600000001</v>
      </c>
      <c r="GF27" s="158">
        <v>0</v>
      </c>
      <c r="GG27" s="158"/>
      <c r="GH27" s="158">
        <v>4.0659544199999997</v>
      </c>
      <c r="GI27" s="158">
        <v>0.26221876999999999</v>
      </c>
      <c r="GJ27" s="158">
        <v>2.22863619</v>
      </c>
      <c r="GK27" s="157"/>
      <c r="GL27" s="158">
        <v>2.13</v>
      </c>
      <c r="GM27" s="157">
        <v>468</v>
      </c>
      <c r="GN27" s="157">
        <v>803</v>
      </c>
      <c r="GO27" s="157">
        <v>767</v>
      </c>
      <c r="GP27" s="157">
        <v>273</v>
      </c>
      <c r="GQ27" s="157">
        <v>232</v>
      </c>
      <c r="GR27" s="157">
        <v>524</v>
      </c>
      <c r="GS27" s="157">
        <v>407</v>
      </c>
      <c r="GT27" s="157">
        <v>476</v>
      </c>
      <c r="GU27" s="157">
        <v>180</v>
      </c>
      <c r="GV27" s="157">
        <v>592</v>
      </c>
      <c r="GW27" s="157">
        <v>1140</v>
      </c>
      <c r="GX27" s="157">
        <v>377</v>
      </c>
      <c r="GY27" s="157">
        <v>556</v>
      </c>
      <c r="GZ27" s="157">
        <v>1090</v>
      </c>
      <c r="HA27" s="157">
        <v>1760</v>
      </c>
      <c r="HB27" s="157">
        <v>702</v>
      </c>
      <c r="HC27" s="157">
        <v>489</v>
      </c>
      <c r="HD27" s="157">
        <v>568</v>
      </c>
      <c r="HE27" s="157">
        <v>0</v>
      </c>
      <c r="HF27" s="157"/>
      <c r="HG27" s="158"/>
      <c r="HH27" s="158"/>
      <c r="HI27" s="158">
        <v>70.2</v>
      </c>
      <c r="HJ27" s="158"/>
      <c r="HK27" s="158"/>
      <c r="HL27" s="158"/>
      <c r="HM27" s="158"/>
      <c r="HN27" s="158"/>
      <c r="HO27" s="158"/>
      <c r="HP27" s="158"/>
      <c r="HQ27" s="157">
        <v>0</v>
      </c>
      <c r="HR27" s="158">
        <v>5.5</v>
      </c>
      <c r="HS27" s="159">
        <v>0.62075639999999999</v>
      </c>
      <c r="HT27" s="160"/>
    </row>
    <row r="28" spans="1:228" x14ac:dyDescent="0.2">
      <c r="A28" s="140" t="s">
        <v>466</v>
      </c>
      <c r="B28" s="11" t="s">
        <v>467</v>
      </c>
      <c r="C28" s="11">
        <v>1812</v>
      </c>
      <c r="D28" s="11">
        <v>389</v>
      </c>
      <c r="E28" s="192">
        <f t="shared" si="18"/>
        <v>4.4929499999999996</v>
      </c>
      <c r="F28" s="156">
        <f t="shared" si="1"/>
        <v>1246.7450000000001</v>
      </c>
      <c r="G28" s="156">
        <f t="shared" si="2"/>
        <v>2271.7599999999998</v>
      </c>
      <c r="H28" s="156">
        <f t="shared" si="3"/>
        <v>2003.3500000000001</v>
      </c>
      <c r="I28" s="156">
        <f t="shared" si="4"/>
        <v>459.02</v>
      </c>
      <c r="J28" s="156">
        <f t="shared" si="5"/>
        <v>328.70499999999998</v>
      </c>
      <c r="K28" s="156">
        <f t="shared" si="6"/>
        <v>1752.4449999999999</v>
      </c>
      <c r="L28" s="156">
        <f t="shared" si="7"/>
        <v>912.20500000000004</v>
      </c>
      <c r="M28" s="156">
        <f t="shared" si="0"/>
        <v>1128.0999999999999</v>
      </c>
      <c r="N28" s="156">
        <f t="shared" si="8"/>
        <v>314.50650000000002</v>
      </c>
      <c r="O28" s="156">
        <f t="shared" si="9"/>
        <v>1377.06</v>
      </c>
      <c r="P28" s="156">
        <f t="shared" si="10"/>
        <v>2544.06</v>
      </c>
      <c r="Q28" s="156">
        <f t="shared" si="11"/>
        <v>764.38499999999999</v>
      </c>
      <c r="R28" s="156">
        <f t="shared" si="12"/>
        <v>1283.6999999999998</v>
      </c>
      <c r="S28" s="156">
        <f t="shared" si="13"/>
        <v>3351.2350000000001</v>
      </c>
      <c r="T28" s="156">
        <f t="shared" si="14"/>
        <v>4395.7000000000007</v>
      </c>
      <c r="U28" s="156">
        <f t="shared" si="15"/>
        <v>1186.4499999999998</v>
      </c>
      <c r="V28" s="156">
        <f t="shared" si="16"/>
        <v>964.72</v>
      </c>
      <c r="W28" s="156">
        <f t="shared" si="17"/>
        <v>1604.625</v>
      </c>
      <c r="X28" s="157">
        <v>473.9</v>
      </c>
      <c r="Y28" s="157">
        <v>473.9</v>
      </c>
      <c r="Z28" s="157">
        <v>113.1</v>
      </c>
      <c r="AA28" s="157">
        <v>113.1</v>
      </c>
      <c r="AB28" s="13">
        <v>6.2370000000000001</v>
      </c>
      <c r="AC28" s="13">
        <v>6.1848001551852896</v>
      </c>
      <c r="AD28" s="13">
        <v>7.21875</v>
      </c>
      <c r="AE28" s="13">
        <v>20.763000000000002</v>
      </c>
      <c r="AF28" s="13">
        <v>12.962999999999999</v>
      </c>
      <c r="AG28" s="13">
        <v>11.981249999999999</v>
      </c>
      <c r="AH28" s="13">
        <v>7.8</v>
      </c>
      <c r="AI28" s="13">
        <v>2.2999999999999998</v>
      </c>
      <c r="AJ28" s="13">
        <v>0</v>
      </c>
      <c r="AK28" s="13">
        <v>0.38750000000000001</v>
      </c>
      <c r="AL28" s="13">
        <v>0.94</v>
      </c>
      <c r="AM28" s="13">
        <v>30.24</v>
      </c>
      <c r="AN28" s="13">
        <v>69.760000000000005</v>
      </c>
      <c r="AO28" s="13">
        <v>1.1599999999999999</v>
      </c>
      <c r="AP28" s="13">
        <v>0</v>
      </c>
      <c r="AQ28" s="13">
        <v>6.96</v>
      </c>
      <c r="AR28" s="158">
        <v>0</v>
      </c>
      <c r="AS28" s="158"/>
      <c r="AT28" s="158"/>
      <c r="AU28" s="158"/>
      <c r="AV28" s="158"/>
      <c r="AW28" s="158">
        <v>0.98499999999999999</v>
      </c>
      <c r="AX28" s="158">
        <v>0.98499999999999999</v>
      </c>
      <c r="AY28" s="158">
        <v>0</v>
      </c>
      <c r="AZ28" s="158">
        <v>4.1950000000000003</v>
      </c>
      <c r="BA28" s="158">
        <v>0</v>
      </c>
      <c r="BB28" s="158"/>
      <c r="BC28" s="13">
        <v>3.28</v>
      </c>
      <c r="BD28" s="158">
        <v>3.7499999999999999E-2</v>
      </c>
      <c r="BE28" s="158"/>
      <c r="BF28" s="158">
        <v>5.0049999999999997E-2</v>
      </c>
      <c r="BG28" s="158">
        <v>1.5225</v>
      </c>
      <c r="BH28" s="158">
        <v>0.17499999999999999</v>
      </c>
      <c r="BI28" s="158">
        <v>5.1299999999999998E-2</v>
      </c>
      <c r="BJ28" s="158">
        <v>0.11575000000000001</v>
      </c>
      <c r="BK28" s="13">
        <v>5</v>
      </c>
      <c r="BL28" s="13">
        <v>29.1</v>
      </c>
      <c r="BM28" s="13"/>
      <c r="BN28" s="13"/>
      <c r="BO28" s="13">
        <v>5.6550000000000002</v>
      </c>
      <c r="BP28" s="13"/>
      <c r="BQ28" s="13"/>
      <c r="BR28" s="13">
        <v>155</v>
      </c>
      <c r="BS28" s="13">
        <v>155</v>
      </c>
      <c r="BT28" s="13">
        <v>43</v>
      </c>
      <c r="BU28" s="13">
        <v>32</v>
      </c>
      <c r="BV28" s="157"/>
      <c r="BW28" s="158">
        <v>1.3</v>
      </c>
      <c r="BX28" s="158">
        <v>0.28499999999999998</v>
      </c>
      <c r="BY28" s="158">
        <v>1.25</v>
      </c>
      <c r="BZ28" s="158">
        <v>0.77</v>
      </c>
      <c r="CA28" s="158">
        <v>0</v>
      </c>
      <c r="CB28" s="158">
        <v>115</v>
      </c>
      <c r="CC28" s="158"/>
      <c r="CD28" s="13">
        <v>5</v>
      </c>
      <c r="CE28" s="158"/>
      <c r="CF28" s="13"/>
      <c r="CG28" s="157"/>
      <c r="CH28" s="13">
        <v>89.5</v>
      </c>
      <c r="CI28" s="157"/>
      <c r="CJ28" s="157"/>
      <c r="CK28" s="157"/>
      <c r="CL28" s="13">
        <v>0</v>
      </c>
      <c r="CM28" s="157"/>
      <c r="CN28" s="13">
        <v>16</v>
      </c>
      <c r="CO28" s="158">
        <v>0</v>
      </c>
      <c r="CP28" s="158">
        <v>0.7</v>
      </c>
      <c r="CQ28" s="158">
        <v>0</v>
      </c>
      <c r="CR28" s="158">
        <v>0.45</v>
      </c>
      <c r="CS28" s="13"/>
      <c r="CT28" s="158">
        <v>0</v>
      </c>
      <c r="CU28" s="158">
        <v>0</v>
      </c>
      <c r="CV28" s="158">
        <v>0</v>
      </c>
      <c r="CW28" s="158">
        <v>0</v>
      </c>
      <c r="CX28" s="158">
        <v>0</v>
      </c>
      <c r="CY28" s="158">
        <v>0</v>
      </c>
      <c r="CZ28" s="158">
        <v>0</v>
      </c>
      <c r="DA28" s="158">
        <v>0</v>
      </c>
      <c r="DB28" s="158"/>
      <c r="DC28" s="158">
        <v>0</v>
      </c>
      <c r="DD28" s="158"/>
      <c r="DE28" s="158"/>
      <c r="DF28" s="158"/>
      <c r="DG28" s="158"/>
      <c r="DH28" s="158">
        <v>8.1999999999999993</v>
      </c>
      <c r="DI28" s="158"/>
      <c r="DJ28" s="158"/>
      <c r="DK28" s="158">
        <v>5.4050000000000002</v>
      </c>
      <c r="DL28" s="158">
        <v>1.095</v>
      </c>
      <c r="DM28" s="158">
        <v>1.3</v>
      </c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7"/>
      <c r="GL28" s="158">
        <v>1.155</v>
      </c>
      <c r="GM28" s="157">
        <v>320.5</v>
      </c>
      <c r="GN28" s="157">
        <v>584</v>
      </c>
      <c r="GO28" s="157">
        <v>515</v>
      </c>
      <c r="GP28" s="157">
        <v>118</v>
      </c>
      <c r="GQ28" s="157">
        <v>84.5</v>
      </c>
      <c r="GR28" s="157">
        <v>450.5</v>
      </c>
      <c r="GS28" s="157">
        <v>234.5</v>
      </c>
      <c r="GT28" s="157">
        <v>290</v>
      </c>
      <c r="GU28" s="157">
        <v>80.849999999999994</v>
      </c>
      <c r="GV28" s="157">
        <v>354</v>
      </c>
      <c r="GW28" s="157">
        <v>654</v>
      </c>
      <c r="GX28" s="157">
        <v>196.5</v>
      </c>
      <c r="GY28" s="157">
        <v>330</v>
      </c>
      <c r="GZ28" s="157">
        <v>861.5</v>
      </c>
      <c r="HA28" s="157">
        <v>1130</v>
      </c>
      <c r="HB28" s="157">
        <v>305</v>
      </c>
      <c r="HC28" s="157">
        <v>248</v>
      </c>
      <c r="HD28" s="157">
        <v>412.5</v>
      </c>
      <c r="HE28" s="157">
        <v>0</v>
      </c>
      <c r="HF28" s="157">
        <v>0</v>
      </c>
      <c r="HG28" s="158"/>
      <c r="HH28" s="158"/>
      <c r="HI28" s="158">
        <v>42.8</v>
      </c>
      <c r="HJ28" s="158"/>
      <c r="HK28" s="158"/>
      <c r="HL28" s="158"/>
      <c r="HM28" s="158"/>
      <c r="HN28" s="158"/>
      <c r="HO28" s="158"/>
      <c r="HP28" s="158"/>
      <c r="HQ28" s="157">
        <v>0</v>
      </c>
      <c r="HR28" s="158">
        <v>5.4</v>
      </c>
      <c r="HS28" s="159"/>
      <c r="HT28" s="160"/>
    </row>
    <row r="29" spans="1:228" x14ac:dyDescent="0.2">
      <c r="A29" s="140" t="s">
        <v>468</v>
      </c>
      <c r="B29" s="11" t="s">
        <v>469</v>
      </c>
      <c r="C29" s="11">
        <v>59</v>
      </c>
      <c r="D29" s="11">
        <v>197</v>
      </c>
      <c r="E29" s="192">
        <f t="shared" si="18"/>
        <v>4.3529964285714344</v>
      </c>
      <c r="F29" s="156">
        <f t="shared" si="1"/>
        <v>1088.2491071428567</v>
      </c>
      <c r="G29" s="156">
        <f t="shared" si="2"/>
        <v>1958.8483928571436</v>
      </c>
      <c r="H29" s="156">
        <f t="shared" si="3"/>
        <v>1131.7790714285718</v>
      </c>
      <c r="I29" s="156">
        <f t="shared" si="4"/>
        <v>435.2996428571434</v>
      </c>
      <c r="J29" s="156">
        <f t="shared" si="5"/>
        <v>740.00939285714344</v>
      </c>
      <c r="K29" s="156">
        <f t="shared" si="6"/>
        <v>1436.4888214285718</v>
      </c>
      <c r="L29" s="156">
        <f t="shared" si="7"/>
        <v>827.0693214285717</v>
      </c>
      <c r="M29" s="156">
        <f t="shared" si="0"/>
        <v>914.12924999999996</v>
      </c>
      <c r="N29" s="156">
        <f t="shared" si="8"/>
        <v>352.59271071428486</v>
      </c>
      <c r="O29" s="156">
        <f t="shared" si="9"/>
        <v>1610.6086785714283</v>
      </c>
      <c r="P29" s="156">
        <f t="shared" si="10"/>
        <v>1741.1985714285718</v>
      </c>
      <c r="Q29" s="156">
        <f t="shared" si="11"/>
        <v>609.41949999999997</v>
      </c>
      <c r="R29" s="156">
        <f t="shared" si="12"/>
        <v>1349.4288928571434</v>
      </c>
      <c r="S29" s="156">
        <f t="shared" si="13"/>
        <v>2263.5581428571513</v>
      </c>
      <c r="T29" s="156">
        <f t="shared" si="14"/>
        <v>5745.9552857142826</v>
      </c>
      <c r="U29" s="156">
        <f t="shared" si="15"/>
        <v>1480.0187857142848</v>
      </c>
      <c r="V29" s="156">
        <f t="shared" si="16"/>
        <v>1436.4888214285718</v>
      </c>
      <c r="W29" s="156">
        <f t="shared" si="17"/>
        <v>1480.0187857142848</v>
      </c>
      <c r="X29" s="157">
        <v>1543.8650734943601</v>
      </c>
      <c r="Y29" s="157">
        <v>1543.8650734943601</v>
      </c>
      <c r="Z29" s="157">
        <v>366.447999364373</v>
      </c>
      <c r="AA29" s="157">
        <v>366.447999364373</v>
      </c>
      <c r="AB29" s="13">
        <v>12.8822178571429</v>
      </c>
      <c r="AC29" s="13">
        <v>11.632030261770799</v>
      </c>
      <c r="AD29" s="13">
        <v>13.8102678571429</v>
      </c>
      <c r="AE29" s="13">
        <v>68.189912684729094</v>
      </c>
      <c r="AF29" s="13">
        <v>58.3112030073097</v>
      </c>
      <c r="AG29" s="13">
        <v>57.383153007309701</v>
      </c>
      <c r="AH29" s="13">
        <v>9.8787096774193497</v>
      </c>
      <c r="AI29" s="13">
        <v>6.8796551724137904</v>
      </c>
      <c r="AJ29" s="13">
        <v>0</v>
      </c>
      <c r="AK29" s="13">
        <v>4.0499999999999998E-3</v>
      </c>
      <c r="AL29" s="13">
        <v>2.0017857142857101</v>
      </c>
      <c r="AM29" s="13">
        <v>89.953571428571394</v>
      </c>
      <c r="AN29" s="13">
        <v>10.046428571428599</v>
      </c>
      <c r="AO29" s="13">
        <v>0</v>
      </c>
      <c r="AP29" s="13">
        <v>0</v>
      </c>
      <c r="AQ29" s="13">
        <v>0</v>
      </c>
      <c r="AR29" s="158">
        <v>0</v>
      </c>
      <c r="AS29" s="158">
        <v>0</v>
      </c>
      <c r="AT29" s="158"/>
      <c r="AU29" s="158"/>
      <c r="AV29" s="158"/>
      <c r="AW29" s="158">
        <v>0.75</v>
      </c>
      <c r="AX29" s="158">
        <v>0.75</v>
      </c>
      <c r="AY29" s="158"/>
      <c r="AZ29" s="158"/>
      <c r="BA29" s="158"/>
      <c r="BB29" s="158">
        <v>2.4</v>
      </c>
      <c r="BC29" s="13">
        <v>0</v>
      </c>
      <c r="BD29" s="158">
        <v>0.41551612903225799</v>
      </c>
      <c r="BE29" s="158"/>
      <c r="BF29" s="158">
        <v>0.106709677419355</v>
      </c>
      <c r="BG29" s="158">
        <v>2.9830178571428601</v>
      </c>
      <c r="BH29" s="158">
        <v>0.8</v>
      </c>
      <c r="BI29" s="158">
        <v>0.14217857142857099</v>
      </c>
      <c r="BJ29" s="158">
        <v>1.5</v>
      </c>
      <c r="BK29" s="13">
        <v>19</v>
      </c>
      <c r="BL29" s="13">
        <v>50.433333333333302</v>
      </c>
      <c r="BM29" s="13"/>
      <c r="BN29" s="13">
        <v>0</v>
      </c>
      <c r="BO29" s="13">
        <v>0</v>
      </c>
      <c r="BP29" s="13">
        <v>0</v>
      </c>
      <c r="BQ29" s="13"/>
      <c r="BR29" s="13">
        <v>1.62</v>
      </c>
      <c r="BS29" s="13">
        <v>386.322580645161</v>
      </c>
      <c r="BT29" s="13">
        <v>115.267741935484</v>
      </c>
      <c r="BU29" s="13">
        <v>154.51612903225799</v>
      </c>
      <c r="BV29" s="157"/>
      <c r="BW29" s="158">
        <v>3.8564516129032298</v>
      </c>
      <c r="BX29" s="158">
        <v>0.39</v>
      </c>
      <c r="BY29" s="158">
        <v>2.99064516129032</v>
      </c>
      <c r="BZ29" s="158">
        <v>5.8</v>
      </c>
      <c r="CA29" s="158">
        <v>2.5</v>
      </c>
      <c r="CB29" s="158">
        <v>10</v>
      </c>
      <c r="CC29" s="158"/>
      <c r="CD29" s="13">
        <v>5</v>
      </c>
      <c r="CE29" s="158"/>
      <c r="CF29" s="13"/>
      <c r="CG29" s="157"/>
      <c r="CH29" s="13">
        <v>440.33333333333297</v>
      </c>
      <c r="CI29" s="157"/>
      <c r="CJ29" s="157">
        <v>69.428571428571402</v>
      </c>
      <c r="CK29" s="157"/>
      <c r="CL29" s="13">
        <v>0.5</v>
      </c>
      <c r="CM29" s="157"/>
      <c r="CN29" s="13">
        <v>121.1</v>
      </c>
      <c r="CO29" s="158">
        <v>0.2</v>
      </c>
      <c r="CP29" s="158">
        <v>4.5</v>
      </c>
      <c r="CQ29" s="158">
        <v>2.9438888888888899</v>
      </c>
      <c r="CR29" s="158">
        <v>0.29444444444444401</v>
      </c>
      <c r="CS29" s="13"/>
      <c r="CT29" s="158">
        <v>0</v>
      </c>
      <c r="CU29" s="158"/>
      <c r="CV29" s="158">
        <v>0</v>
      </c>
      <c r="CW29" s="158">
        <v>0</v>
      </c>
      <c r="CX29" s="158">
        <v>0</v>
      </c>
      <c r="CY29" s="158">
        <v>0</v>
      </c>
      <c r="CZ29" s="158">
        <v>1.03</v>
      </c>
      <c r="DA29" s="158">
        <v>1.03</v>
      </c>
      <c r="DB29" s="158">
        <v>0</v>
      </c>
      <c r="DC29" s="158">
        <v>1.03</v>
      </c>
      <c r="DD29" s="158">
        <v>0</v>
      </c>
      <c r="DE29" s="158">
        <v>0</v>
      </c>
      <c r="DF29" s="158"/>
      <c r="DG29" s="158"/>
      <c r="DH29" s="158">
        <v>57.9</v>
      </c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>
        <v>0</v>
      </c>
      <c r="DZ29" s="158">
        <v>0</v>
      </c>
      <c r="EA29" s="158">
        <v>0</v>
      </c>
      <c r="EB29" s="158">
        <v>0</v>
      </c>
      <c r="EC29" s="158">
        <v>0</v>
      </c>
      <c r="ED29" s="158"/>
      <c r="EE29" s="158">
        <v>4.50182795827982E-3</v>
      </c>
      <c r="EF29" s="158"/>
      <c r="EG29" s="158">
        <v>1.0357017946517499</v>
      </c>
      <c r="EH29" s="158">
        <v>0</v>
      </c>
      <c r="EI29" s="158">
        <v>6.94969691059448E-2</v>
      </c>
      <c r="EJ29" s="158">
        <v>0</v>
      </c>
      <c r="EK29" s="158"/>
      <c r="EL29" s="158">
        <v>0</v>
      </c>
      <c r="EM29" s="158"/>
      <c r="EN29" s="158">
        <v>7.7093803785541995E-2</v>
      </c>
      <c r="EO29" s="158"/>
      <c r="EP29" s="158">
        <v>0</v>
      </c>
      <c r="EQ29" s="158"/>
      <c r="ER29" s="158">
        <v>1.3786848122232E-2</v>
      </c>
      <c r="ES29" s="158"/>
      <c r="ET29" s="158">
        <v>0</v>
      </c>
      <c r="EU29" s="158">
        <v>2.3145022990506101</v>
      </c>
      <c r="EV29" s="158"/>
      <c r="EW29" s="158"/>
      <c r="EX29" s="158">
        <v>5.5147392488927797E-2</v>
      </c>
      <c r="EY29" s="158"/>
      <c r="EZ29" s="158">
        <v>0</v>
      </c>
      <c r="FA29" s="158">
        <v>0</v>
      </c>
      <c r="FB29" s="158">
        <v>0</v>
      </c>
      <c r="FC29" s="158"/>
      <c r="FD29" s="158"/>
      <c r="FE29" s="158"/>
      <c r="FF29" s="158"/>
      <c r="FG29" s="158"/>
      <c r="FH29" s="158">
        <v>2.7191040868010101</v>
      </c>
      <c r="FI29" s="158"/>
      <c r="FJ29" s="158">
        <v>9.00365591655964E-2</v>
      </c>
      <c r="FK29" s="158"/>
      <c r="FL29" s="158">
        <v>0</v>
      </c>
      <c r="FM29" s="158">
        <v>0</v>
      </c>
      <c r="FN29" s="158">
        <v>0</v>
      </c>
      <c r="FO29" s="158">
        <v>0</v>
      </c>
      <c r="FP29" s="158"/>
      <c r="FQ29" s="158"/>
      <c r="FR29" s="158">
        <v>0</v>
      </c>
      <c r="FS29" s="158"/>
      <c r="FT29" s="158"/>
      <c r="FU29" s="158"/>
      <c r="FV29" s="158"/>
      <c r="FW29" s="158">
        <v>0</v>
      </c>
      <c r="FX29" s="158"/>
      <c r="FY29" s="158">
        <v>0</v>
      </c>
      <c r="FZ29" s="158"/>
      <c r="GA29" s="158"/>
      <c r="GB29" s="158">
        <v>8.7504280939063997E-2</v>
      </c>
      <c r="GC29" s="158">
        <v>1.1867943955015201</v>
      </c>
      <c r="GD29" s="158">
        <v>2.38343653966177</v>
      </c>
      <c r="GE29" s="158">
        <v>2.8091406459666102</v>
      </c>
      <c r="GF29" s="158"/>
      <c r="GG29" s="158"/>
      <c r="GH29" s="158">
        <v>6.4668758620689601</v>
      </c>
      <c r="GI29" s="158">
        <v>9.00365591655964E-2</v>
      </c>
      <c r="GJ29" s="158">
        <v>2.7191040868010101</v>
      </c>
      <c r="GK29" s="157">
        <v>0</v>
      </c>
      <c r="GL29" s="158">
        <v>2.2096428571428599</v>
      </c>
      <c r="GM29" s="157">
        <v>552.41071428571399</v>
      </c>
      <c r="GN29" s="157">
        <v>994.33928571428601</v>
      </c>
      <c r="GO29" s="157">
        <v>574.50714285714298</v>
      </c>
      <c r="GP29" s="157">
        <v>220.96428571428601</v>
      </c>
      <c r="GQ29" s="157">
        <v>375.63928571428602</v>
      </c>
      <c r="GR29" s="157">
        <v>729.18214285714305</v>
      </c>
      <c r="GS29" s="157">
        <v>419.83214285714303</v>
      </c>
      <c r="GT29" s="157">
        <v>464.02499999999998</v>
      </c>
      <c r="GU29" s="157">
        <v>178.981071428571</v>
      </c>
      <c r="GV29" s="157">
        <v>817.56785714285695</v>
      </c>
      <c r="GW29" s="157">
        <v>883.857142857143</v>
      </c>
      <c r="GX29" s="157">
        <v>309.35000000000002</v>
      </c>
      <c r="GY29" s="157">
        <v>684.98928571428598</v>
      </c>
      <c r="GZ29" s="157">
        <v>1149.0142857142901</v>
      </c>
      <c r="HA29" s="157">
        <v>2916.7285714285699</v>
      </c>
      <c r="HB29" s="157">
        <v>751.27857142857101</v>
      </c>
      <c r="HC29" s="157">
        <v>729.18214285714305</v>
      </c>
      <c r="HD29" s="157">
        <v>751.27857142857101</v>
      </c>
      <c r="HE29" s="157"/>
      <c r="HF29" s="157"/>
      <c r="HG29" s="158"/>
      <c r="HH29" s="158"/>
      <c r="HI29" s="158">
        <v>40.4</v>
      </c>
      <c r="HJ29" s="158"/>
      <c r="HK29" s="158"/>
      <c r="HL29" s="158"/>
      <c r="HM29" s="158"/>
      <c r="HN29" s="158"/>
      <c r="HO29" s="158"/>
      <c r="HP29" s="158"/>
      <c r="HQ29" s="157">
        <v>0</v>
      </c>
      <c r="HR29" s="158">
        <v>5.83</v>
      </c>
      <c r="HS29" s="159">
        <v>0.94</v>
      </c>
      <c r="HT29" s="160">
        <v>0.34</v>
      </c>
    </row>
    <row r="30" spans="1:228" x14ac:dyDescent="0.2">
      <c r="A30" s="140" t="s">
        <v>470</v>
      </c>
      <c r="B30" s="11" t="s">
        <v>471</v>
      </c>
      <c r="C30" s="11">
        <v>1729</v>
      </c>
      <c r="D30" s="11">
        <v>231</v>
      </c>
      <c r="E30" s="192">
        <f t="shared" si="18"/>
        <v>4.4813999999999998</v>
      </c>
      <c r="F30" s="156">
        <f t="shared" si="1"/>
        <v>990.99</v>
      </c>
      <c r="G30" s="156">
        <f t="shared" si="2"/>
        <v>1956.5700000000002</v>
      </c>
      <c r="H30" s="156">
        <f t="shared" si="3"/>
        <v>739.2</v>
      </c>
      <c r="I30" s="156">
        <f t="shared" si="4"/>
        <v>445.83</v>
      </c>
      <c r="J30" s="156">
        <f t="shared" si="5"/>
        <v>572.88</v>
      </c>
      <c r="K30" s="156">
        <f t="shared" si="6"/>
        <v>1369.83</v>
      </c>
      <c r="L30" s="156">
        <f t="shared" si="7"/>
        <v>771.54</v>
      </c>
      <c r="M30" s="156">
        <f t="shared" si="0"/>
        <v>803.88</v>
      </c>
      <c r="N30" s="156">
        <f t="shared" si="8"/>
        <v>337.26</v>
      </c>
      <c r="O30" s="156">
        <f t="shared" si="9"/>
        <v>1238.1600000000001</v>
      </c>
      <c r="P30" s="156">
        <f t="shared" si="10"/>
        <v>1210.44</v>
      </c>
      <c r="Q30" s="156">
        <f t="shared" si="11"/>
        <v>669.9</v>
      </c>
      <c r="R30" s="156">
        <f t="shared" si="12"/>
        <v>970.2</v>
      </c>
      <c r="S30" s="156">
        <f t="shared" si="13"/>
        <v>1402.17</v>
      </c>
      <c r="T30" s="156">
        <f t="shared" si="14"/>
        <v>8847.2999999999993</v>
      </c>
      <c r="U30" s="156">
        <f t="shared" si="15"/>
        <v>1062.5999999999999</v>
      </c>
      <c r="V30" s="156">
        <f t="shared" si="16"/>
        <v>3003</v>
      </c>
      <c r="W30" s="156">
        <f t="shared" si="17"/>
        <v>1328.25</v>
      </c>
      <c r="X30" s="157">
        <v>1385.75</v>
      </c>
      <c r="Y30" s="157">
        <v>1385.75</v>
      </c>
      <c r="Z30" s="157">
        <v>328.65</v>
      </c>
      <c r="AA30" s="157">
        <v>328.65</v>
      </c>
      <c r="AB30" s="13">
        <v>11.058</v>
      </c>
      <c r="AC30" s="13">
        <v>10.3627183385916</v>
      </c>
      <c r="AD30" s="13">
        <v>12.125</v>
      </c>
      <c r="AE30" s="13">
        <v>73.891999999999996</v>
      </c>
      <c r="AF30" s="13">
        <v>57.741999999999997</v>
      </c>
      <c r="AG30" s="13">
        <v>56.674999999999997</v>
      </c>
      <c r="AH30" s="13">
        <v>16.149999999999999</v>
      </c>
      <c r="AI30" s="13">
        <v>2.35</v>
      </c>
      <c r="AJ30" s="13">
        <v>0</v>
      </c>
      <c r="AK30" s="13">
        <v>1.5E-3</v>
      </c>
      <c r="AL30" s="13">
        <v>1.52</v>
      </c>
      <c r="AM30" s="13">
        <v>88.82</v>
      </c>
      <c r="AN30" s="13">
        <v>11.18</v>
      </c>
      <c r="AO30" s="13">
        <v>0</v>
      </c>
      <c r="AP30" s="13">
        <v>0</v>
      </c>
      <c r="AQ30" s="13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0.39300000000000002</v>
      </c>
      <c r="AX30" s="158">
        <v>0.39300000000000002</v>
      </c>
      <c r="AY30" s="158">
        <v>0</v>
      </c>
      <c r="AZ30" s="158">
        <v>0</v>
      </c>
      <c r="BA30" s="158">
        <v>0</v>
      </c>
      <c r="BB30" s="158"/>
      <c r="BC30" s="13">
        <v>0</v>
      </c>
      <c r="BD30" s="158">
        <v>0.2535</v>
      </c>
      <c r="BE30" s="158"/>
      <c r="BF30" s="158">
        <v>6.8750000000000006E-2</v>
      </c>
      <c r="BG30" s="158">
        <v>2.43333333333333</v>
      </c>
      <c r="BH30" s="158">
        <v>0.76200000000000001</v>
      </c>
      <c r="BI30" s="158">
        <v>0.17749999999999999</v>
      </c>
      <c r="BJ30" s="158">
        <v>0.49399999999999999</v>
      </c>
      <c r="BK30" s="13">
        <v>5.0999999999999996</v>
      </c>
      <c r="BL30" s="13">
        <v>52.35</v>
      </c>
      <c r="BM30" s="13"/>
      <c r="BN30" s="13">
        <v>0</v>
      </c>
      <c r="BO30" s="13"/>
      <c r="BP30" s="13"/>
      <c r="BQ30" s="13"/>
      <c r="BR30" s="13">
        <v>0.6</v>
      </c>
      <c r="BS30" s="13">
        <v>325</v>
      </c>
      <c r="BT30" s="13">
        <v>23.5</v>
      </c>
      <c r="BU30" s="13">
        <v>105</v>
      </c>
      <c r="BV30" s="157"/>
      <c r="BW30" s="158">
        <v>2.5</v>
      </c>
      <c r="BX30" s="158">
        <v>0.45</v>
      </c>
      <c r="BY30" s="158">
        <v>3.3</v>
      </c>
      <c r="BZ30" s="158">
        <v>2</v>
      </c>
      <c r="CA30" s="158">
        <v>0</v>
      </c>
      <c r="CB30" s="158">
        <v>83</v>
      </c>
      <c r="CC30" s="158"/>
      <c r="CD30" s="13">
        <v>9.9</v>
      </c>
      <c r="CE30" s="158"/>
      <c r="CF30" s="13"/>
      <c r="CG30" s="157"/>
      <c r="CH30" s="13">
        <v>350</v>
      </c>
      <c r="CI30" s="157"/>
      <c r="CJ30" s="157"/>
      <c r="CK30" s="157"/>
      <c r="CL30" s="13">
        <v>0</v>
      </c>
      <c r="CM30" s="157"/>
      <c r="CN30" s="13">
        <v>23</v>
      </c>
      <c r="CO30" s="158">
        <v>0</v>
      </c>
      <c r="CP30" s="158">
        <v>0</v>
      </c>
      <c r="CQ30" s="158">
        <v>3</v>
      </c>
      <c r="CR30" s="158">
        <v>0</v>
      </c>
      <c r="CS30" s="13"/>
      <c r="CT30" s="158">
        <v>0.25</v>
      </c>
      <c r="CU30" s="158">
        <v>0</v>
      </c>
      <c r="CV30" s="158">
        <v>0.2</v>
      </c>
      <c r="CW30" s="158">
        <v>0.45</v>
      </c>
      <c r="CX30" s="158">
        <v>0</v>
      </c>
      <c r="CY30" s="158">
        <v>0</v>
      </c>
      <c r="CZ30" s="158">
        <v>0.5</v>
      </c>
      <c r="DA30" s="158">
        <v>0.5</v>
      </c>
      <c r="DB30" s="158"/>
      <c r="DC30" s="158">
        <v>0.95</v>
      </c>
      <c r="DD30" s="158"/>
      <c r="DE30" s="158"/>
      <c r="DF30" s="158"/>
      <c r="DG30" s="158"/>
      <c r="DH30" s="158">
        <v>38.898719</v>
      </c>
      <c r="DI30" s="158"/>
      <c r="DJ30" s="158"/>
      <c r="DK30" s="158">
        <v>9.85</v>
      </c>
      <c r="DL30" s="158">
        <v>3.5</v>
      </c>
      <c r="DM30" s="158">
        <v>2.8</v>
      </c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0.327144675</v>
      </c>
      <c r="EH30" s="158">
        <v>0</v>
      </c>
      <c r="EI30" s="158">
        <v>0</v>
      </c>
      <c r="EJ30" s="158">
        <v>0</v>
      </c>
      <c r="EK30" s="158">
        <v>0</v>
      </c>
      <c r="EL30" s="158">
        <v>0</v>
      </c>
      <c r="EM30" s="158">
        <v>0</v>
      </c>
      <c r="EN30" s="158">
        <v>0</v>
      </c>
      <c r="EO30" s="158">
        <v>0</v>
      </c>
      <c r="EP30" s="158">
        <v>0</v>
      </c>
      <c r="EQ30" s="158">
        <v>0</v>
      </c>
      <c r="ER30" s="158">
        <v>0</v>
      </c>
      <c r="ES30" s="158">
        <v>0</v>
      </c>
      <c r="ET30" s="158">
        <v>0</v>
      </c>
      <c r="EU30" s="158">
        <v>0.26964652</v>
      </c>
      <c r="EV30" s="158"/>
      <c r="EW30" s="158">
        <v>0</v>
      </c>
      <c r="EX30" s="158">
        <v>0</v>
      </c>
      <c r="EY30" s="158"/>
      <c r="EZ30" s="158">
        <v>0</v>
      </c>
      <c r="FA30" s="158">
        <v>0</v>
      </c>
      <c r="FB30" s="158">
        <v>0</v>
      </c>
      <c r="FC30" s="158">
        <v>0</v>
      </c>
      <c r="FD30" s="158">
        <v>0</v>
      </c>
      <c r="FE30" s="158">
        <v>0</v>
      </c>
      <c r="FF30" s="158">
        <v>0</v>
      </c>
      <c r="FG30" s="158">
        <v>0</v>
      </c>
      <c r="FH30" s="158">
        <v>0.80787195499999997</v>
      </c>
      <c r="FI30" s="158"/>
      <c r="FJ30" s="158">
        <v>0</v>
      </c>
      <c r="FK30" s="158">
        <v>0</v>
      </c>
      <c r="FL30" s="158">
        <v>0</v>
      </c>
      <c r="FM30" s="158">
        <v>0</v>
      </c>
      <c r="FN30" s="158">
        <v>0</v>
      </c>
      <c r="FO30" s="158">
        <v>0</v>
      </c>
      <c r="FP30" s="158"/>
      <c r="FQ30" s="158">
        <v>0</v>
      </c>
      <c r="FR30" s="158">
        <v>0</v>
      </c>
      <c r="FS30" s="158"/>
      <c r="FT30" s="158">
        <v>0</v>
      </c>
      <c r="FU30" s="158"/>
      <c r="FV30" s="158">
        <v>0</v>
      </c>
      <c r="FW30" s="158">
        <v>0</v>
      </c>
      <c r="FX30" s="158">
        <v>0</v>
      </c>
      <c r="FY30" s="158">
        <v>0</v>
      </c>
      <c r="FZ30" s="158"/>
      <c r="GA30" s="158"/>
      <c r="GB30" s="158">
        <v>0</v>
      </c>
      <c r="GC30" s="158">
        <v>0.327144675</v>
      </c>
      <c r="GD30" s="158">
        <v>0.26964652</v>
      </c>
      <c r="GE30" s="158">
        <v>0.80787195499999997</v>
      </c>
      <c r="GF30" s="158">
        <v>0</v>
      </c>
      <c r="GG30" s="158"/>
      <c r="GH30" s="158">
        <v>1.40466315</v>
      </c>
      <c r="GI30" s="158">
        <v>0</v>
      </c>
      <c r="GJ30" s="158">
        <v>0.80787195499999997</v>
      </c>
      <c r="GK30" s="157"/>
      <c r="GL30" s="158">
        <v>1.94</v>
      </c>
      <c r="GM30" s="157">
        <v>429</v>
      </c>
      <c r="GN30" s="157">
        <v>847</v>
      </c>
      <c r="GO30" s="157">
        <v>320</v>
      </c>
      <c r="GP30" s="157">
        <v>193</v>
      </c>
      <c r="GQ30" s="157">
        <v>248</v>
      </c>
      <c r="GR30" s="157">
        <v>593</v>
      </c>
      <c r="GS30" s="157">
        <v>334</v>
      </c>
      <c r="GT30" s="157">
        <v>348</v>
      </c>
      <c r="GU30" s="157">
        <v>146</v>
      </c>
      <c r="GV30" s="157">
        <v>536</v>
      </c>
      <c r="GW30" s="157">
        <v>524</v>
      </c>
      <c r="GX30" s="157">
        <v>290</v>
      </c>
      <c r="GY30" s="157">
        <v>420</v>
      </c>
      <c r="GZ30" s="157">
        <v>607</v>
      </c>
      <c r="HA30" s="157">
        <v>3830</v>
      </c>
      <c r="HB30" s="157">
        <v>460</v>
      </c>
      <c r="HC30" s="157">
        <v>1300</v>
      </c>
      <c r="HD30" s="157">
        <v>575</v>
      </c>
      <c r="HE30" s="157">
        <v>0</v>
      </c>
      <c r="HF30" s="157"/>
      <c r="HG30" s="158"/>
      <c r="HH30" s="158"/>
      <c r="HI30" s="158">
        <v>10.4</v>
      </c>
      <c r="HJ30" s="158"/>
      <c r="HK30" s="158"/>
      <c r="HL30" s="158"/>
      <c r="HM30" s="158"/>
      <c r="HN30" s="158"/>
      <c r="HO30" s="158"/>
      <c r="HP30" s="158"/>
      <c r="HQ30" s="157">
        <v>0</v>
      </c>
      <c r="HR30" s="158">
        <v>5.7</v>
      </c>
      <c r="HS30" s="159">
        <v>0.59772899999999995</v>
      </c>
      <c r="HT30" s="160">
        <v>0.72</v>
      </c>
    </row>
    <row r="31" spans="1:228" x14ac:dyDescent="0.2">
      <c r="A31" s="140" t="s">
        <v>472</v>
      </c>
      <c r="B31" s="11" t="s">
        <v>473</v>
      </c>
      <c r="C31" s="11">
        <v>375</v>
      </c>
      <c r="D31" s="11">
        <v>239</v>
      </c>
      <c r="E31" s="192">
        <f t="shared" si="18"/>
        <v>3.9033821428571529</v>
      </c>
      <c r="F31" s="156">
        <f t="shared" si="1"/>
        <v>788.69999999999993</v>
      </c>
      <c r="G31" s="156">
        <f t="shared" si="2"/>
        <v>1362.3</v>
      </c>
      <c r="H31" s="156">
        <f t="shared" si="3"/>
        <v>860.4</v>
      </c>
      <c r="I31" s="156">
        <f t="shared" si="4"/>
        <v>334.59999999999997</v>
      </c>
      <c r="J31" s="156">
        <f t="shared" si="5"/>
        <v>310.7</v>
      </c>
      <c r="K31" s="156">
        <f t="shared" si="6"/>
        <v>956</v>
      </c>
      <c r="L31" s="156">
        <f t="shared" si="7"/>
        <v>501.90000000000003</v>
      </c>
      <c r="M31" s="156">
        <f t="shared" si="0"/>
        <v>740.9</v>
      </c>
      <c r="N31" s="156">
        <f t="shared" si="8"/>
        <v>239</v>
      </c>
      <c r="O31" s="156">
        <f t="shared" si="9"/>
        <v>1147.2</v>
      </c>
      <c r="P31" s="156">
        <f t="shared" si="10"/>
        <v>1123.3</v>
      </c>
      <c r="Q31" s="156">
        <f t="shared" si="11"/>
        <v>501.90000000000003</v>
      </c>
      <c r="R31" s="156">
        <f t="shared" si="12"/>
        <v>956</v>
      </c>
      <c r="S31" s="156">
        <f t="shared" si="13"/>
        <v>1457.8999999999999</v>
      </c>
      <c r="T31" s="156">
        <f t="shared" si="14"/>
        <v>4469.3</v>
      </c>
      <c r="U31" s="156">
        <f t="shared" si="15"/>
        <v>956</v>
      </c>
      <c r="V31" s="156">
        <f t="shared" si="16"/>
        <v>1768.6000000000001</v>
      </c>
      <c r="W31" s="156">
        <f t="shared" si="17"/>
        <v>956</v>
      </c>
      <c r="X31" s="157">
        <v>1449.1764285714301</v>
      </c>
      <c r="Y31" s="157">
        <v>1449.1764285714301</v>
      </c>
      <c r="Z31" s="157">
        <v>343.36357142857099</v>
      </c>
      <c r="AA31" s="157">
        <v>343.36357142857099</v>
      </c>
      <c r="AB31" s="13">
        <v>9.3093214285714296</v>
      </c>
      <c r="AC31" s="13"/>
      <c r="AD31" s="13">
        <v>10.207589285714301</v>
      </c>
      <c r="AE31" s="13">
        <v>79.737821428571394</v>
      </c>
      <c r="AF31" s="13">
        <v>64.437821428571397</v>
      </c>
      <c r="AG31" s="13">
        <v>63.539553571428499</v>
      </c>
      <c r="AH31" s="13">
        <v>15.3</v>
      </c>
      <c r="AI31" s="13">
        <v>1.9750000000000001</v>
      </c>
      <c r="AJ31" s="13">
        <v>0</v>
      </c>
      <c r="AK31" s="13">
        <v>1.07125</v>
      </c>
      <c r="AL31" s="13">
        <v>2.3635714285714302</v>
      </c>
      <c r="AM31" s="13">
        <v>93.3857142857143</v>
      </c>
      <c r="AN31" s="13">
        <v>6.6142857142857299</v>
      </c>
      <c r="AO31" s="13">
        <v>1.6666666666666701</v>
      </c>
      <c r="AP31" s="13">
        <v>0</v>
      </c>
      <c r="AQ31" s="13">
        <v>10</v>
      </c>
      <c r="AR31" s="158">
        <v>0</v>
      </c>
      <c r="AS31" s="158">
        <v>0</v>
      </c>
      <c r="AT31" s="158"/>
      <c r="AU31" s="158"/>
      <c r="AV31" s="158"/>
      <c r="AW31" s="158">
        <v>0.8</v>
      </c>
      <c r="AX31" s="158">
        <v>0.8</v>
      </c>
      <c r="AY31" s="158"/>
      <c r="AZ31" s="158"/>
      <c r="BA31" s="158"/>
      <c r="BB31" s="158"/>
      <c r="BC31" s="13">
        <v>0</v>
      </c>
      <c r="BD31" s="158">
        <v>0.28866666666666702</v>
      </c>
      <c r="BE31" s="158"/>
      <c r="BF31" s="158">
        <v>0.124777777777778</v>
      </c>
      <c r="BG31" s="158">
        <v>1.6666666666666701</v>
      </c>
      <c r="BH31" s="158">
        <v>1.4</v>
      </c>
      <c r="BI31" s="158">
        <v>0.245357142857143</v>
      </c>
      <c r="BJ31" s="158"/>
      <c r="BK31" s="13"/>
      <c r="BL31" s="13">
        <v>66.6666666666667</v>
      </c>
      <c r="BM31" s="13"/>
      <c r="BN31" s="13">
        <v>0</v>
      </c>
      <c r="BO31" s="13">
        <v>0</v>
      </c>
      <c r="BP31" s="13">
        <v>0</v>
      </c>
      <c r="BQ31" s="13"/>
      <c r="BR31" s="13">
        <v>428.5</v>
      </c>
      <c r="BS31" s="13">
        <v>478.66666666666703</v>
      </c>
      <c r="BT31" s="13">
        <v>38.033333333333303</v>
      </c>
      <c r="BU31" s="13">
        <v>93.316666666666706</v>
      </c>
      <c r="BV31" s="157">
        <v>480</v>
      </c>
      <c r="BW31" s="158">
        <v>2.6555555555555599</v>
      </c>
      <c r="BX31" s="158">
        <v>0.35230769230769199</v>
      </c>
      <c r="BY31" s="158">
        <v>2.5915384615384598</v>
      </c>
      <c r="BZ31" s="158">
        <v>3.6</v>
      </c>
      <c r="CA31" s="158">
        <v>7.1</v>
      </c>
      <c r="CB31" s="158">
        <v>20</v>
      </c>
      <c r="CC31" s="158">
        <v>6</v>
      </c>
      <c r="CD31" s="13">
        <v>2.2999999999999998</v>
      </c>
      <c r="CE31" s="158">
        <v>2</v>
      </c>
      <c r="CF31" s="13">
        <v>15</v>
      </c>
      <c r="CG31" s="157">
        <v>140</v>
      </c>
      <c r="CH31" s="13">
        <v>303.88888888888903</v>
      </c>
      <c r="CI31" s="157">
        <v>100</v>
      </c>
      <c r="CJ31" s="157">
        <v>670</v>
      </c>
      <c r="CK31" s="157">
        <v>300</v>
      </c>
      <c r="CL31" s="13">
        <v>2.2999999999999998</v>
      </c>
      <c r="CM31" s="157">
        <v>140</v>
      </c>
      <c r="CN31" s="13">
        <v>25.1</v>
      </c>
      <c r="CO31" s="158">
        <v>0.5</v>
      </c>
      <c r="CP31" s="158">
        <v>0</v>
      </c>
      <c r="CQ31" s="158">
        <v>2.1</v>
      </c>
      <c r="CR31" s="158">
        <v>9.8000000000000007</v>
      </c>
      <c r="CS31" s="13"/>
      <c r="CT31" s="158">
        <v>0.2</v>
      </c>
      <c r="CU31" s="158"/>
      <c r="CV31" s="158">
        <v>0.4</v>
      </c>
      <c r="CW31" s="158">
        <v>0.6</v>
      </c>
      <c r="CX31" s="158"/>
      <c r="CY31" s="158"/>
      <c r="CZ31" s="158">
        <v>1</v>
      </c>
      <c r="DA31" s="158">
        <v>1</v>
      </c>
      <c r="DB31" s="158"/>
      <c r="DC31" s="158">
        <v>1.6</v>
      </c>
      <c r="DD31" s="158">
        <v>0</v>
      </c>
      <c r="DE31" s="158">
        <v>0</v>
      </c>
      <c r="DF31" s="158"/>
      <c r="DG31" s="158"/>
      <c r="DH31" s="158">
        <v>59.4444444444444</v>
      </c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>
        <v>0</v>
      </c>
      <c r="ED31" s="158"/>
      <c r="EE31" s="158">
        <v>1.0757122163206199E-2</v>
      </c>
      <c r="EF31" s="158"/>
      <c r="EG31" s="158">
        <v>0.34153862868179602</v>
      </c>
      <c r="EH31" s="158"/>
      <c r="EI31" s="158">
        <v>1.0757122163206199E-2</v>
      </c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>
        <v>0.98606953162723299</v>
      </c>
      <c r="FI31" s="158"/>
      <c r="FJ31" s="158">
        <v>0.145221149203283</v>
      </c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>
        <v>0.38367069048768698</v>
      </c>
      <c r="GD31" s="158">
        <v>0.34153862868179602</v>
      </c>
      <c r="GE31" s="158">
        <v>1.1312906808305201</v>
      </c>
      <c r="GF31" s="158"/>
      <c r="GG31" s="158"/>
      <c r="GH31" s="158">
        <v>1.8565</v>
      </c>
      <c r="GI31" s="158">
        <v>0.145221149203283</v>
      </c>
      <c r="GJ31" s="158">
        <v>0.98606953162723299</v>
      </c>
      <c r="GK31" s="157">
        <v>0</v>
      </c>
      <c r="GL31" s="158">
        <v>1.6332142857142899</v>
      </c>
      <c r="GM31" s="157">
        <v>330</v>
      </c>
      <c r="GN31" s="157">
        <v>570</v>
      </c>
      <c r="GO31" s="157">
        <v>360</v>
      </c>
      <c r="GP31" s="157">
        <v>140</v>
      </c>
      <c r="GQ31" s="157">
        <v>130</v>
      </c>
      <c r="GR31" s="157">
        <v>400</v>
      </c>
      <c r="GS31" s="157">
        <v>210</v>
      </c>
      <c r="GT31" s="157">
        <v>310</v>
      </c>
      <c r="GU31" s="157">
        <v>100</v>
      </c>
      <c r="GV31" s="157">
        <v>480</v>
      </c>
      <c r="GW31" s="157">
        <v>470</v>
      </c>
      <c r="GX31" s="157">
        <v>210</v>
      </c>
      <c r="GY31" s="157">
        <v>400</v>
      </c>
      <c r="GZ31" s="157">
        <v>610</v>
      </c>
      <c r="HA31" s="157">
        <v>1870</v>
      </c>
      <c r="HB31" s="157">
        <v>400</v>
      </c>
      <c r="HC31" s="157">
        <v>740</v>
      </c>
      <c r="HD31" s="157">
        <v>400</v>
      </c>
      <c r="HE31" s="157"/>
      <c r="HF31" s="157"/>
      <c r="HG31" s="158"/>
      <c r="HH31" s="158"/>
      <c r="HI31" s="158">
        <v>20.2</v>
      </c>
      <c r="HJ31" s="158"/>
      <c r="HK31" s="158"/>
      <c r="HL31" s="158"/>
      <c r="HM31" s="158"/>
      <c r="HN31" s="158"/>
      <c r="HO31" s="158"/>
      <c r="HP31" s="158"/>
      <c r="HQ31" s="157">
        <v>0</v>
      </c>
      <c r="HR31" s="158">
        <v>5.7</v>
      </c>
      <c r="HS31" s="159">
        <v>0.94</v>
      </c>
      <c r="HT31" s="160"/>
    </row>
    <row r="32" spans="1:228" x14ac:dyDescent="0.2">
      <c r="A32" s="140" t="s">
        <v>474</v>
      </c>
      <c r="B32" s="11" t="s">
        <v>475</v>
      </c>
      <c r="C32" s="11">
        <v>302</v>
      </c>
      <c r="D32" s="11">
        <v>180</v>
      </c>
      <c r="E32" s="192">
        <f t="shared" si="18"/>
        <v>4.4820000000000002</v>
      </c>
      <c r="F32" s="156">
        <f t="shared" si="1"/>
        <v>934.2</v>
      </c>
      <c r="G32" s="156">
        <f t="shared" si="2"/>
        <v>1835.9999999999998</v>
      </c>
      <c r="H32" s="156">
        <f t="shared" si="3"/>
        <v>782.99999999999989</v>
      </c>
      <c r="I32" s="156">
        <f t="shared" si="4"/>
        <v>361.79999999999995</v>
      </c>
      <c r="J32" s="156">
        <f t="shared" si="5"/>
        <v>441.00000000000006</v>
      </c>
      <c r="K32" s="156">
        <f t="shared" si="6"/>
        <v>1200.5999999999999</v>
      </c>
      <c r="L32" s="156">
        <f t="shared" si="7"/>
        <v>781.19999999999993</v>
      </c>
      <c r="M32" s="156">
        <f t="shared" si="0"/>
        <v>824.4</v>
      </c>
      <c r="N32" s="156">
        <f t="shared" si="8"/>
        <v>378</v>
      </c>
      <c r="O32" s="156">
        <f t="shared" si="9"/>
        <v>1229.4000000000001</v>
      </c>
      <c r="P32" s="156">
        <f t="shared" si="10"/>
        <v>3654</v>
      </c>
      <c r="Q32" s="156">
        <f t="shared" si="11"/>
        <v>673.2</v>
      </c>
      <c r="R32" s="156">
        <f t="shared" si="12"/>
        <v>1249.2</v>
      </c>
      <c r="S32" s="156">
        <f t="shared" si="13"/>
        <v>2808</v>
      </c>
      <c r="T32" s="156">
        <f t="shared" si="14"/>
        <v>5886.0000000000009</v>
      </c>
      <c r="U32" s="156">
        <f t="shared" si="15"/>
        <v>1240.2</v>
      </c>
      <c r="V32" s="156">
        <f t="shared" si="16"/>
        <v>1006.1999999999999</v>
      </c>
      <c r="W32" s="156">
        <f t="shared" si="17"/>
        <v>1182.6000000000001</v>
      </c>
      <c r="X32" s="157">
        <v>2712.36</v>
      </c>
      <c r="Y32" s="157">
        <v>2712.36</v>
      </c>
      <c r="Z32" s="157">
        <v>657.12</v>
      </c>
      <c r="AA32" s="157">
        <v>657.12</v>
      </c>
      <c r="AB32" s="13">
        <v>13.196999999999999</v>
      </c>
      <c r="AC32" s="13">
        <v>12.719703160064601</v>
      </c>
      <c r="AD32" s="13">
        <v>15.5625</v>
      </c>
      <c r="AE32" s="13">
        <v>19.452999999999999</v>
      </c>
      <c r="AF32" s="13">
        <v>10.103</v>
      </c>
      <c r="AG32" s="13">
        <v>7.7374999999999998</v>
      </c>
      <c r="AH32" s="13">
        <v>9.35</v>
      </c>
      <c r="AI32" s="13">
        <v>60.58</v>
      </c>
      <c r="AJ32" s="13">
        <v>0</v>
      </c>
      <c r="AK32" s="13"/>
      <c r="AL32" s="13">
        <v>2.19</v>
      </c>
      <c r="AM32" s="13">
        <v>95.42</v>
      </c>
      <c r="AN32" s="13">
        <v>4.58</v>
      </c>
      <c r="AO32" s="13">
        <v>2.6666666666666701</v>
      </c>
      <c r="AP32" s="13">
        <v>0</v>
      </c>
      <c r="AQ32" s="13">
        <v>16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22.25</v>
      </c>
      <c r="AX32" s="158">
        <v>22.25</v>
      </c>
      <c r="AY32" s="158">
        <v>0.73</v>
      </c>
      <c r="AZ32" s="158">
        <v>3.375</v>
      </c>
      <c r="BA32" s="158">
        <v>0</v>
      </c>
      <c r="BB32" s="158"/>
      <c r="BC32" s="13">
        <v>10.65</v>
      </c>
      <c r="BD32" s="158">
        <v>0.17</v>
      </c>
      <c r="BE32" s="158"/>
      <c r="BF32" s="158">
        <v>0.38400000000000001</v>
      </c>
      <c r="BG32" s="158">
        <v>4.0865</v>
      </c>
      <c r="BH32" s="158">
        <v>0.58650000000000002</v>
      </c>
      <c r="BI32" s="158">
        <v>0.214</v>
      </c>
      <c r="BJ32" s="158">
        <v>0.64</v>
      </c>
      <c r="BK32" s="13">
        <v>87.75</v>
      </c>
      <c r="BL32" s="13">
        <v>80.5</v>
      </c>
      <c r="BM32" s="13"/>
      <c r="BN32" s="13">
        <v>0</v>
      </c>
      <c r="BO32" s="13">
        <v>6.3</v>
      </c>
      <c r="BP32" s="13">
        <v>6.3</v>
      </c>
      <c r="BQ32" s="13"/>
      <c r="BR32" s="13">
        <v>0</v>
      </c>
      <c r="BS32" s="13">
        <v>600</v>
      </c>
      <c r="BT32" s="13">
        <v>142.57142857142901</v>
      </c>
      <c r="BU32" s="13">
        <v>155</v>
      </c>
      <c r="BV32" s="157"/>
      <c r="BW32" s="158">
        <v>2.77</v>
      </c>
      <c r="BX32" s="158">
        <v>1.4</v>
      </c>
      <c r="BY32" s="158">
        <v>2</v>
      </c>
      <c r="BZ32" s="158">
        <v>6.93</v>
      </c>
      <c r="CA32" s="158">
        <v>0</v>
      </c>
      <c r="CB32" s="158">
        <v>7.15</v>
      </c>
      <c r="CC32" s="158"/>
      <c r="CD32" s="13">
        <v>0.65</v>
      </c>
      <c r="CE32" s="158"/>
      <c r="CF32" s="13"/>
      <c r="CG32" s="157"/>
      <c r="CH32" s="13">
        <v>280</v>
      </c>
      <c r="CI32" s="157"/>
      <c r="CJ32" s="157"/>
      <c r="CK32" s="157"/>
      <c r="CL32" s="13">
        <v>0.33333333333333298</v>
      </c>
      <c r="CM32" s="157"/>
      <c r="CN32" s="13">
        <v>189.5</v>
      </c>
      <c r="CO32" s="158">
        <v>0</v>
      </c>
      <c r="CP32" s="158">
        <v>0</v>
      </c>
      <c r="CQ32" s="158">
        <v>1</v>
      </c>
      <c r="CR32" s="158">
        <v>0</v>
      </c>
      <c r="CS32" s="13"/>
      <c r="CT32" s="158">
        <v>0.2</v>
      </c>
      <c r="CU32" s="158">
        <v>0</v>
      </c>
      <c r="CV32" s="158">
        <v>0.2</v>
      </c>
      <c r="CW32" s="158">
        <v>0.4</v>
      </c>
      <c r="CX32" s="158">
        <v>0</v>
      </c>
      <c r="CY32" s="158">
        <v>0</v>
      </c>
      <c r="CZ32" s="158">
        <v>2.6</v>
      </c>
      <c r="DA32" s="158">
        <v>2.6</v>
      </c>
      <c r="DB32" s="158"/>
      <c r="DC32" s="158">
        <v>3</v>
      </c>
      <c r="DD32" s="158">
        <v>0</v>
      </c>
      <c r="DE32" s="158">
        <v>0</v>
      </c>
      <c r="DF32" s="158"/>
      <c r="DG32" s="158"/>
      <c r="DH32" s="158">
        <v>0.31965700000000002</v>
      </c>
      <c r="DI32" s="158"/>
      <c r="DJ32" s="158"/>
      <c r="DK32" s="158">
        <v>7.9</v>
      </c>
      <c r="DL32" s="158">
        <v>0.95</v>
      </c>
      <c r="DM32" s="158">
        <v>0.5</v>
      </c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3.0683123000000001</v>
      </c>
      <c r="EH32" s="158">
        <v>0</v>
      </c>
      <c r="EI32" s="158">
        <v>1.3163034</v>
      </c>
      <c r="EJ32" s="158">
        <v>5.5599999999999997E-2</v>
      </c>
      <c r="EK32" s="158">
        <v>0</v>
      </c>
      <c r="EL32" s="158">
        <v>0</v>
      </c>
      <c r="EM32" s="158">
        <v>0</v>
      </c>
      <c r="EN32" s="158">
        <v>0</v>
      </c>
      <c r="EO32" s="158">
        <v>0</v>
      </c>
      <c r="EP32" s="158">
        <v>0</v>
      </c>
      <c r="EQ32" s="158">
        <v>0</v>
      </c>
      <c r="ER32" s="158">
        <v>0.1029568</v>
      </c>
      <c r="ES32" s="158">
        <v>0</v>
      </c>
      <c r="ET32" s="158">
        <v>0.11973</v>
      </c>
      <c r="EU32" s="158">
        <v>47.8585925</v>
      </c>
      <c r="EV32" s="158"/>
      <c r="EW32" s="158">
        <v>9.5783999999999994E-2</v>
      </c>
      <c r="EX32" s="158">
        <v>9.1200000000000003E-2</v>
      </c>
      <c r="EY32" s="158"/>
      <c r="EZ32" s="158">
        <v>0</v>
      </c>
      <c r="FA32" s="158">
        <v>0</v>
      </c>
      <c r="FB32" s="158">
        <v>0</v>
      </c>
      <c r="FC32" s="158">
        <v>0</v>
      </c>
      <c r="FD32" s="158">
        <v>0</v>
      </c>
      <c r="FE32" s="158">
        <v>0</v>
      </c>
      <c r="FF32" s="158">
        <v>0</v>
      </c>
      <c r="FG32" s="158">
        <v>0</v>
      </c>
      <c r="FH32" s="158">
        <v>6.0436886000000003</v>
      </c>
      <c r="FI32" s="158"/>
      <c r="FJ32" s="158">
        <v>5.8599999999999999E-2</v>
      </c>
      <c r="FK32" s="158">
        <v>0</v>
      </c>
      <c r="FL32" s="158">
        <v>0</v>
      </c>
      <c r="FM32" s="158">
        <v>0</v>
      </c>
      <c r="FN32" s="158">
        <v>0</v>
      </c>
      <c r="FO32" s="158">
        <v>0</v>
      </c>
      <c r="FP32" s="158"/>
      <c r="FQ32" s="158">
        <v>0</v>
      </c>
      <c r="FR32" s="158">
        <v>0</v>
      </c>
      <c r="FS32" s="158"/>
      <c r="FT32" s="158">
        <v>0</v>
      </c>
      <c r="FU32" s="158"/>
      <c r="FV32" s="158">
        <v>0</v>
      </c>
      <c r="FW32" s="158">
        <v>0</v>
      </c>
      <c r="FX32" s="158">
        <v>0</v>
      </c>
      <c r="FY32" s="158">
        <v>0</v>
      </c>
      <c r="FZ32" s="158"/>
      <c r="GA32" s="158"/>
      <c r="GB32" s="158">
        <v>0</v>
      </c>
      <c r="GC32" s="158">
        <v>4.4402157000000004</v>
      </c>
      <c r="GD32" s="158">
        <v>48.268263300000001</v>
      </c>
      <c r="GE32" s="158">
        <v>6.1022885999999996</v>
      </c>
      <c r="GF32" s="158">
        <v>0</v>
      </c>
      <c r="GG32" s="158"/>
      <c r="GH32" s="158">
        <v>58.810767599999998</v>
      </c>
      <c r="GI32" s="158">
        <v>5.8599999999999999E-2</v>
      </c>
      <c r="GJ32" s="158">
        <v>6.0436886000000003</v>
      </c>
      <c r="GK32" s="157">
        <v>0</v>
      </c>
      <c r="GL32" s="158">
        <v>2.4900000000000002</v>
      </c>
      <c r="GM32" s="157">
        <v>519</v>
      </c>
      <c r="GN32" s="157">
        <v>1020</v>
      </c>
      <c r="GO32" s="157">
        <v>435</v>
      </c>
      <c r="GP32" s="157">
        <v>201</v>
      </c>
      <c r="GQ32" s="157">
        <v>245</v>
      </c>
      <c r="GR32" s="157">
        <v>667</v>
      </c>
      <c r="GS32" s="157">
        <v>434</v>
      </c>
      <c r="GT32" s="157">
        <v>458</v>
      </c>
      <c r="GU32" s="157">
        <v>210</v>
      </c>
      <c r="GV32" s="157">
        <v>683</v>
      </c>
      <c r="GW32" s="157">
        <v>2030</v>
      </c>
      <c r="GX32" s="157">
        <v>374</v>
      </c>
      <c r="GY32" s="157">
        <v>694</v>
      </c>
      <c r="GZ32" s="157">
        <v>1560</v>
      </c>
      <c r="HA32" s="157">
        <v>3270</v>
      </c>
      <c r="HB32" s="157">
        <v>689</v>
      </c>
      <c r="HC32" s="157">
        <v>559</v>
      </c>
      <c r="HD32" s="157">
        <v>657</v>
      </c>
      <c r="HE32" s="157">
        <v>0</v>
      </c>
      <c r="HF32" s="157"/>
      <c r="HG32" s="158"/>
      <c r="HH32" s="158">
        <v>0.21</v>
      </c>
      <c r="HI32" s="158">
        <v>45.6</v>
      </c>
      <c r="HJ32" s="158"/>
      <c r="HK32" s="158"/>
      <c r="HL32" s="158"/>
      <c r="HM32" s="158"/>
      <c r="HN32" s="158"/>
      <c r="HO32" s="158"/>
      <c r="HP32" s="158">
        <v>0.21</v>
      </c>
      <c r="HQ32" s="157"/>
      <c r="HR32" s="158">
        <v>5.3</v>
      </c>
      <c r="HS32" s="159">
        <v>0.97079510729613705</v>
      </c>
      <c r="HT32" s="160"/>
    </row>
    <row r="33" spans="1:228" x14ac:dyDescent="0.2">
      <c r="A33" s="140" t="s">
        <v>476</v>
      </c>
      <c r="B33" s="11" t="s">
        <v>477</v>
      </c>
      <c r="C33" s="11">
        <v>1671</v>
      </c>
      <c r="D33" s="11">
        <v>509</v>
      </c>
      <c r="E33" s="192">
        <f t="shared" si="18"/>
        <v>4.4486599999999994</v>
      </c>
      <c r="F33" s="156">
        <f t="shared" si="1"/>
        <v>1221.5999999999999</v>
      </c>
      <c r="G33" s="156">
        <f t="shared" si="2"/>
        <v>2086.8999999999996</v>
      </c>
      <c r="H33" s="156">
        <f t="shared" si="3"/>
        <v>1068.9000000000001</v>
      </c>
      <c r="I33" s="156">
        <f t="shared" si="4"/>
        <v>488.64</v>
      </c>
      <c r="J33" s="156">
        <f t="shared" si="5"/>
        <v>463.19</v>
      </c>
      <c r="K33" s="156">
        <f t="shared" si="6"/>
        <v>1425.1999999999998</v>
      </c>
      <c r="L33" s="156">
        <f t="shared" si="7"/>
        <v>610.79999999999995</v>
      </c>
      <c r="M33" s="156">
        <f t="shared" si="0"/>
        <v>1068.9000000000001</v>
      </c>
      <c r="N33" s="156">
        <f t="shared" si="8"/>
        <v>361.39</v>
      </c>
      <c r="O33" s="156">
        <f t="shared" si="9"/>
        <v>1730.6</v>
      </c>
      <c r="P33" s="156">
        <f t="shared" si="10"/>
        <v>1374.3000000000002</v>
      </c>
      <c r="Q33" s="156">
        <f t="shared" si="11"/>
        <v>712.59999999999991</v>
      </c>
      <c r="R33" s="156">
        <f t="shared" si="12"/>
        <v>1527</v>
      </c>
      <c r="S33" s="156">
        <f t="shared" si="13"/>
        <v>2086.8999999999996</v>
      </c>
      <c r="T33" s="156">
        <f t="shared" si="14"/>
        <v>6973.2999999999993</v>
      </c>
      <c r="U33" s="156">
        <f t="shared" si="15"/>
        <v>1476.1</v>
      </c>
      <c r="V33" s="156">
        <f t="shared" si="16"/>
        <v>2850.3999999999996</v>
      </c>
      <c r="W33" s="156">
        <f t="shared" si="17"/>
        <v>1425.1999999999998</v>
      </c>
      <c r="X33" s="157">
        <v>842.91657142857105</v>
      </c>
      <c r="Y33" s="157">
        <v>842.91657142857105</v>
      </c>
      <c r="Z33" s="157">
        <v>199.756</v>
      </c>
      <c r="AA33" s="157">
        <v>199.756</v>
      </c>
      <c r="AB33" s="13">
        <v>5.0954199999999998</v>
      </c>
      <c r="AC33" s="13"/>
      <c r="AD33" s="13">
        <v>5.4625000000000004</v>
      </c>
      <c r="AE33" s="13">
        <v>45.820008571428602</v>
      </c>
      <c r="AF33" s="13">
        <v>37.348579999999998</v>
      </c>
      <c r="AG33" s="13">
        <v>36.981499999999997</v>
      </c>
      <c r="AH33" s="13">
        <v>8.4714285714285698</v>
      </c>
      <c r="AI33" s="13">
        <v>1.44857142857143</v>
      </c>
      <c r="AJ33" s="13">
        <v>0</v>
      </c>
      <c r="AK33" s="13">
        <v>1.0517592592592599</v>
      </c>
      <c r="AL33" s="13">
        <v>2.0645714285714298</v>
      </c>
      <c r="AM33" s="13">
        <v>54.428571428571402</v>
      </c>
      <c r="AN33" s="13">
        <v>45.571428571428598</v>
      </c>
      <c r="AO33" s="13">
        <v>0</v>
      </c>
      <c r="AP33" s="13">
        <v>0</v>
      </c>
      <c r="AQ33" s="13">
        <v>0</v>
      </c>
      <c r="AR33" s="158">
        <v>0</v>
      </c>
      <c r="AS33" s="158">
        <v>0</v>
      </c>
      <c r="AT33" s="158"/>
      <c r="AU33" s="158"/>
      <c r="AV33" s="158"/>
      <c r="AW33" s="158">
        <v>0.2</v>
      </c>
      <c r="AX33" s="158">
        <v>0.2</v>
      </c>
      <c r="AY33" s="158"/>
      <c r="AZ33" s="158"/>
      <c r="BA33" s="158"/>
      <c r="BB33" s="158">
        <v>0.3</v>
      </c>
      <c r="BC33" s="13">
        <v>0</v>
      </c>
      <c r="BD33" s="158">
        <v>0.17582352941176499</v>
      </c>
      <c r="BE33" s="158"/>
      <c r="BF33" s="158">
        <v>6.5371428571428594E-2</v>
      </c>
      <c r="BG33" s="158">
        <v>1.18333333333333</v>
      </c>
      <c r="BH33" s="158">
        <v>0.61</v>
      </c>
      <c r="BI33" s="158">
        <v>0.152</v>
      </c>
      <c r="BJ33" s="158">
        <v>0.223</v>
      </c>
      <c r="BK33" s="13">
        <v>4.5166666666666702</v>
      </c>
      <c r="BL33" s="13">
        <v>24.1142857142857</v>
      </c>
      <c r="BM33" s="13"/>
      <c r="BN33" s="13">
        <v>0</v>
      </c>
      <c r="BO33" s="13">
        <v>0</v>
      </c>
      <c r="BP33" s="13">
        <v>0</v>
      </c>
      <c r="BQ33" s="13"/>
      <c r="BR33" s="13">
        <v>420.70370370370398</v>
      </c>
      <c r="BS33" s="13">
        <v>247.4</v>
      </c>
      <c r="BT33" s="13">
        <v>25.511428571428599</v>
      </c>
      <c r="BU33" s="13">
        <v>48.831428571428603</v>
      </c>
      <c r="BV33" s="157">
        <v>310</v>
      </c>
      <c r="BW33" s="158">
        <v>1.5851428571428601</v>
      </c>
      <c r="BX33" s="158">
        <v>0.17871428571428599</v>
      </c>
      <c r="BY33" s="158">
        <v>1.3805714285714299</v>
      </c>
      <c r="BZ33" s="158">
        <v>1.224</v>
      </c>
      <c r="CA33" s="158">
        <v>6.7329999999999997</v>
      </c>
      <c r="CB33" s="158">
        <v>10</v>
      </c>
      <c r="CC33" s="158">
        <v>4</v>
      </c>
      <c r="CD33" s="13">
        <v>0.82599999999999996</v>
      </c>
      <c r="CE33" s="158">
        <v>1.5</v>
      </c>
      <c r="CF33" s="13">
        <v>10</v>
      </c>
      <c r="CG33" s="157">
        <v>90</v>
      </c>
      <c r="CH33" s="13">
        <v>157.62857142857101</v>
      </c>
      <c r="CI33" s="157">
        <v>60</v>
      </c>
      <c r="CJ33" s="157">
        <v>840.15686274509801</v>
      </c>
      <c r="CK33" s="157">
        <v>200</v>
      </c>
      <c r="CL33" s="13">
        <v>22.9166666666667</v>
      </c>
      <c r="CM33" s="157"/>
      <c r="CN33" s="13">
        <v>3.9375</v>
      </c>
      <c r="CO33" s="158">
        <v>0.71</v>
      </c>
      <c r="CP33" s="158">
        <v>1.3</v>
      </c>
      <c r="CQ33" s="158">
        <v>0.90700000000000003</v>
      </c>
      <c r="CR33" s="158">
        <v>0.5</v>
      </c>
      <c r="CS33" s="13"/>
      <c r="CT33" s="158">
        <v>0.38</v>
      </c>
      <c r="CU33" s="158"/>
      <c r="CV33" s="158">
        <v>0.52</v>
      </c>
      <c r="CW33" s="158">
        <v>0.9</v>
      </c>
      <c r="CX33" s="158">
        <v>0</v>
      </c>
      <c r="CY33" s="158">
        <v>2.27</v>
      </c>
      <c r="CZ33" s="158">
        <v>0.61</v>
      </c>
      <c r="DA33" s="158">
        <v>2.88</v>
      </c>
      <c r="DB33" s="158"/>
      <c r="DC33" s="158">
        <v>3.78</v>
      </c>
      <c r="DD33" s="158"/>
      <c r="DE33" s="158"/>
      <c r="DF33" s="158"/>
      <c r="DG33" s="158"/>
      <c r="DH33" s="158">
        <v>32.685714285714297</v>
      </c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>
        <v>0</v>
      </c>
      <c r="EB33" s="158">
        <v>0</v>
      </c>
      <c r="EC33" s="158">
        <v>0</v>
      </c>
      <c r="ED33" s="158"/>
      <c r="EE33" s="158">
        <v>0</v>
      </c>
      <c r="EF33" s="158"/>
      <c r="EG33" s="158">
        <v>0.20406462585033999</v>
      </c>
      <c r="EH33" s="158"/>
      <c r="EI33" s="158">
        <v>2.3053075396825402E-2</v>
      </c>
      <c r="EJ33" s="158">
        <v>0</v>
      </c>
      <c r="EK33" s="158"/>
      <c r="EL33" s="158">
        <v>3.41305272108843E-3</v>
      </c>
      <c r="EM33" s="158"/>
      <c r="EN33" s="158"/>
      <c r="EO33" s="158"/>
      <c r="EP33" s="158"/>
      <c r="EQ33" s="158"/>
      <c r="ER33" s="158">
        <v>1.55683106575964E-3</v>
      </c>
      <c r="ES33" s="158"/>
      <c r="ET33" s="158">
        <v>2.25740504535147E-2</v>
      </c>
      <c r="EU33" s="158">
        <v>0.28208581349206302</v>
      </c>
      <c r="EV33" s="158"/>
      <c r="EW33" s="158"/>
      <c r="EX33" s="158">
        <v>1.44306264172336E-2</v>
      </c>
      <c r="EY33" s="158"/>
      <c r="EZ33" s="158"/>
      <c r="FA33" s="158"/>
      <c r="FB33" s="158"/>
      <c r="FC33" s="158"/>
      <c r="FD33" s="158"/>
      <c r="FE33" s="158">
        <v>0</v>
      </c>
      <c r="FF33" s="158"/>
      <c r="FG33" s="158"/>
      <c r="FH33" s="158">
        <v>0.614948270975057</v>
      </c>
      <c r="FI33" s="158"/>
      <c r="FJ33" s="158">
        <v>0.101373653628118</v>
      </c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>
        <v>0.23053075396825401</v>
      </c>
      <c r="GD33" s="158">
        <v>0.320647321428571</v>
      </c>
      <c r="GE33" s="158">
        <v>0.71632192460317501</v>
      </c>
      <c r="GF33" s="158">
        <v>0</v>
      </c>
      <c r="GG33" s="158"/>
      <c r="GH33" s="158">
        <v>1.2675000000000001</v>
      </c>
      <c r="GI33" s="158">
        <v>0.101373653628118</v>
      </c>
      <c r="GJ33" s="158">
        <v>0.614948270975057</v>
      </c>
      <c r="GK33" s="157"/>
      <c r="GL33" s="158">
        <v>0.874</v>
      </c>
      <c r="GM33" s="157">
        <v>240</v>
      </c>
      <c r="GN33" s="157">
        <v>410</v>
      </c>
      <c r="GO33" s="157">
        <v>210</v>
      </c>
      <c r="GP33" s="157">
        <v>96</v>
      </c>
      <c r="GQ33" s="157">
        <v>91</v>
      </c>
      <c r="GR33" s="157">
        <v>280</v>
      </c>
      <c r="GS33" s="157">
        <v>120</v>
      </c>
      <c r="GT33" s="157">
        <v>210</v>
      </c>
      <c r="GU33" s="157">
        <v>71</v>
      </c>
      <c r="GV33" s="157">
        <v>340</v>
      </c>
      <c r="GW33" s="157">
        <v>270</v>
      </c>
      <c r="GX33" s="157">
        <v>140</v>
      </c>
      <c r="GY33" s="157">
        <v>300</v>
      </c>
      <c r="GZ33" s="157">
        <v>410</v>
      </c>
      <c r="HA33" s="157">
        <v>1370</v>
      </c>
      <c r="HB33" s="157">
        <v>290</v>
      </c>
      <c r="HC33" s="157">
        <v>560</v>
      </c>
      <c r="HD33" s="157">
        <v>280</v>
      </c>
      <c r="HE33" s="157"/>
      <c r="HF33" s="157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7">
        <v>0</v>
      </c>
      <c r="HR33" s="158">
        <v>5.83</v>
      </c>
      <c r="HS33" s="159">
        <v>0.875</v>
      </c>
      <c r="HT33" s="160"/>
    </row>
    <row r="34" spans="1:228" x14ac:dyDescent="0.2">
      <c r="A34" s="140" t="s">
        <v>478</v>
      </c>
      <c r="B34" s="11" t="s">
        <v>479</v>
      </c>
      <c r="C34" s="11">
        <v>4</v>
      </c>
      <c r="D34" s="11">
        <v>1272</v>
      </c>
      <c r="E34" s="192">
        <f t="shared" si="18"/>
        <v>4.125125581395344</v>
      </c>
      <c r="F34" s="156">
        <f t="shared" si="1"/>
        <v>948.7788837209298</v>
      </c>
      <c r="G34" s="156">
        <f t="shared" si="2"/>
        <v>1402.5426976744131</v>
      </c>
      <c r="H34" s="156">
        <f t="shared" si="3"/>
        <v>1485.0452093023214</v>
      </c>
      <c r="I34" s="156">
        <f t="shared" si="4"/>
        <v>350.63567441860459</v>
      </c>
      <c r="J34" s="156">
        <f t="shared" si="5"/>
        <v>210.38140465116325</v>
      </c>
      <c r="K34" s="156">
        <f t="shared" si="6"/>
        <v>1031.2813953488369</v>
      </c>
      <c r="L34" s="156">
        <f t="shared" si="7"/>
        <v>495.01506976744133</v>
      </c>
      <c r="M34" s="156">
        <f t="shared" si="0"/>
        <v>866.27637209302293</v>
      </c>
      <c r="N34" s="156">
        <f t="shared" si="8"/>
        <v>391.88693023255865</v>
      </c>
      <c r="O34" s="156">
        <f t="shared" si="9"/>
        <v>1526.2964651162756</v>
      </c>
      <c r="P34" s="156">
        <f t="shared" si="10"/>
        <v>1072.5326511627909</v>
      </c>
      <c r="Q34" s="156">
        <f t="shared" si="11"/>
        <v>453.76381395348858</v>
      </c>
      <c r="R34" s="156">
        <f t="shared" si="12"/>
        <v>907.52762790697716</v>
      </c>
      <c r="S34" s="156">
        <f t="shared" si="13"/>
        <v>5445.165767441862</v>
      </c>
      <c r="T34" s="156">
        <f t="shared" si="14"/>
        <v>3423.8542325581379</v>
      </c>
      <c r="U34" s="156">
        <f t="shared" si="15"/>
        <v>742.52260465116331</v>
      </c>
      <c r="V34" s="156">
        <f t="shared" si="16"/>
        <v>907.52762790697716</v>
      </c>
      <c r="W34" s="156">
        <f t="shared" si="17"/>
        <v>907.52762790697716</v>
      </c>
      <c r="X34" s="157">
        <v>326.33642838632198</v>
      </c>
      <c r="Y34" s="157">
        <v>326.33642838632198</v>
      </c>
      <c r="Z34" s="157">
        <v>77.039895187265003</v>
      </c>
      <c r="AA34" s="157">
        <v>77.039895187265003</v>
      </c>
      <c r="AB34" s="13">
        <v>2.0268895348837201</v>
      </c>
      <c r="AC34" s="13">
        <v>1.5303539354348801</v>
      </c>
      <c r="AD34" s="13">
        <v>2.0268895348837201</v>
      </c>
      <c r="AE34" s="13">
        <v>17.298028603305401</v>
      </c>
      <c r="AF34" s="13">
        <v>15.8590490114687</v>
      </c>
      <c r="AG34" s="13">
        <v>15.8590490114687</v>
      </c>
      <c r="AH34" s="13">
        <v>1.4389795918367301</v>
      </c>
      <c r="AI34" s="13">
        <v>0.29090909090909101</v>
      </c>
      <c r="AJ34" s="13">
        <v>0</v>
      </c>
      <c r="AK34" s="13">
        <v>1.7500000000000002E-2</v>
      </c>
      <c r="AL34" s="13">
        <v>0.87837837837837796</v>
      </c>
      <c r="AM34" s="13">
        <v>20.494205607476601</v>
      </c>
      <c r="AN34" s="13">
        <v>79.505794392523399</v>
      </c>
      <c r="AO34" s="13">
        <v>1.6666666666666701</v>
      </c>
      <c r="AP34" s="13">
        <v>0</v>
      </c>
      <c r="AQ34" s="13">
        <v>10</v>
      </c>
      <c r="AR34" s="158">
        <v>0</v>
      </c>
      <c r="AS34" s="158">
        <v>0</v>
      </c>
      <c r="AT34" s="158"/>
      <c r="AU34" s="158"/>
      <c r="AV34" s="158"/>
      <c r="AW34" s="158">
        <v>0.1</v>
      </c>
      <c r="AX34" s="158">
        <v>0.1</v>
      </c>
      <c r="AY34" s="158"/>
      <c r="AZ34" s="158"/>
      <c r="BA34" s="158"/>
      <c r="BB34" s="158"/>
      <c r="BC34" s="13">
        <v>16</v>
      </c>
      <c r="BD34" s="158">
        <v>5.5306122448979603E-2</v>
      </c>
      <c r="BE34" s="158"/>
      <c r="BF34" s="158">
        <v>6.25E-2</v>
      </c>
      <c r="BG34" s="158">
        <v>2.1134786821705398</v>
      </c>
      <c r="BH34" s="158">
        <v>1.6</v>
      </c>
      <c r="BI34" s="158">
        <v>0.20010204081632699</v>
      </c>
      <c r="BJ34" s="158">
        <v>0.38</v>
      </c>
      <c r="BK34" s="13">
        <v>0.47</v>
      </c>
      <c r="BL34" s="13">
        <v>36</v>
      </c>
      <c r="BM34" s="13">
        <v>10</v>
      </c>
      <c r="BN34" s="13">
        <v>0</v>
      </c>
      <c r="BO34" s="13">
        <v>26.367346938775501</v>
      </c>
      <c r="BP34" s="13">
        <v>23.367346938775501</v>
      </c>
      <c r="BQ34" s="13">
        <v>3</v>
      </c>
      <c r="BR34" s="13">
        <v>7</v>
      </c>
      <c r="BS34" s="13">
        <v>413.5</v>
      </c>
      <c r="BT34" s="13">
        <v>6.7562499999999996</v>
      </c>
      <c r="BU34" s="13">
        <v>20.399999999999999</v>
      </c>
      <c r="BV34" s="157"/>
      <c r="BW34" s="158">
        <v>1.0349999999999999</v>
      </c>
      <c r="BX34" s="158">
        <v>5.1999999999999998E-2</v>
      </c>
      <c r="BY34" s="158">
        <v>0.3</v>
      </c>
      <c r="BZ34" s="158">
        <v>0.23</v>
      </c>
      <c r="CA34" s="158">
        <v>0.6</v>
      </c>
      <c r="CB34" s="158">
        <v>0</v>
      </c>
      <c r="CC34" s="158"/>
      <c r="CD34" s="13">
        <v>0.26783216783216801</v>
      </c>
      <c r="CE34" s="158"/>
      <c r="CF34" s="13"/>
      <c r="CG34" s="157"/>
      <c r="CH34" s="13">
        <v>55.3</v>
      </c>
      <c r="CI34" s="157"/>
      <c r="CJ34" s="157"/>
      <c r="CK34" s="157"/>
      <c r="CL34" s="13">
        <v>1.2</v>
      </c>
      <c r="CM34" s="157"/>
      <c r="CN34" s="13">
        <v>5.7545454545454504</v>
      </c>
      <c r="CO34" s="158">
        <v>0.28000000000000003</v>
      </c>
      <c r="CP34" s="158">
        <v>1.39</v>
      </c>
      <c r="CQ34" s="158">
        <v>2.0713286713286698</v>
      </c>
      <c r="CR34" s="158">
        <v>0.81258741258741296</v>
      </c>
      <c r="CS34" s="13"/>
      <c r="CT34" s="158">
        <v>0.24</v>
      </c>
      <c r="CU34" s="158"/>
      <c r="CV34" s="158">
        <v>0.34</v>
      </c>
      <c r="CW34" s="158">
        <v>0.57999999999999996</v>
      </c>
      <c r="CX34" s="158">
        <v>0</v>
      </c>
      <c r="CY34" s="158">
        <v>0</v>
      </c>
      <c r="CZ34" s="158">
        <v>0.66</v>
      </c>
      <c r="DA34" s="158">
        <v>0.66</v>
      </c>
      <c r="DB34" s="158">
        <v>0.06</v>
      </c>
      <c r="DC34" s="158">
        <v>1.24</v>
      </c>
      <c r="DD34" s="158">
        <v>0</v>
      </c>
      <c r="DE34" s="158">
        <v>0</v>
      </c>
      <c r="DF34" s="158"/>
      <c r="DG34" s="158"/>
      <c r="DH34" s="158">
        <v>16.649999999999999</v>
      </c>
      <c r="DI34" s="158">
        <v>0.89</v>
      </c>
      <c r="DJ34" s="158">
        <v>0</v>
      </c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>
        <v>0.03</v>
      </c>
      <c r="DX34" s="158"/>
      <c r="DY34" s="158"/>
      <c r="DZ34" s="158"/>
      <c r="EA34" s="158"/>
      <c r="EB34" s="158"/>
      <c r="EC34" s="158"/>
      <c r="ED34" s="158"/>
      <c r="EE34" s="158"/>
      <c r="EF34" s="158"/>
      <c r="EG34" s="158">
        <v>4.63523198792909E-2</v>
      </c>
      <c r="EH34" s="158"/>
      <c r="EI34" s="158">
        <v>9.6567333081855906E-3</v>
      </c>
      <c r="EJ34" s="158"/>
      <c r="EK34" s="158"/>
      <c r="EL34" s="158"/>
      <c r="EM34" s="158"/>
      <c r="EN34" s="158"/>
      <c r="EO34" s="158"/>
      <c r="EP34" s="158"/>
      <c r="EQ34" s="158"/>
      <c r="ER34" s="158">
        <v>4.8283666540927996E-3</v>
      </c>
      <c r="ES34" s="158"/>
      <c r="ET34" s="158"/>
      <c r="EU34" s="158">
        <v>9.6567333081855906E-3</v>
      </c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>
        <v>6.9528479818936298E-2</v>
      </c>
      <c r="FI34" s="158"/>
      <c r="FJ34" s="158">
        <v>9.2704639758581703E-2</v>
      </c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>
        <v>5.6009053187476399E-2</v>
      </c>
      <c r="GD34" s="158">
        <v>1.4485099962278401E-2</v>
      </c>
      <c r="GE34" s="158">
        <v>0.16223311957751799</v>
      </c>
      <c r="GF34" s="158"/>
      <c r="GG34" s="158"/>
      <c r="GH34" s="158">
        <v>0.232727272727273</v>
      </c>
      <c r="GI34" s="158">
        <v>9.2704639758581703E-2</v>
      </c>
      <c r="GJ34" s="158">
        <v>6.9528479818936298E-2</v>
      </c>
      <c r="GK34" s="157">
        <v>0</v>
      </c>
      <c r="GL34" s="158">
        <v>0.32430232558139499</v>
      </c>
      <c r="GM34" s="157">
        <v>74.589534883720901</v>
      </c>
      <c r="GN34" s="157">
        <v>110.26279069767401</v>
      </c>
      <c r="GO34" s="157">
        <v>116.748837209302</v>
      </c>
      <c r="GP34" s="157">
        <v>27.565697674418601</v>
      </c>
      <c r="GQ34" s="157">
        <v>16.5394186046512</v>
      </c>
      <c r="GR34" s="157">
        <v>81.075581395348806</v>
      </c>
      <c r="GS34" s="157">
        <v>38.916279069767398</v>
      </c>
      <c r="GT34" s="157">
        <v>68.103488372092997</v>
      </c>
      <c r="GU34" s="157">
        <v>30.808720930232599</v>
      </c>
      <c r="GV34" s="157">
        <v>119.99186046511601</v>
      </c>
      <c r="GW34" s="157">
        <v>84.318604651162801</v>
      </c>
      <c r="GX34" s="157">
        <v>35.673255813953503</v>
      </c>
      <c r="GY34" s="157">
        <v>71.346511627907006</v>
      </c>
      <c r="GZ34" s="157">
        <v>428.07906976744198</v>
      </c>
      <c r="HA34" s="157">
        <v>269.17093023255802</v>
      </c>
      <c r="HB34" s="157">
        <v>58.374418604651197</v>
      </c>
      <c r="HC34" s="157">
        <v>71.346511627907006</v>
      </c>
      <c r="HD34" s="157">
        <v>71.346511627907006</v>
      </c>
      <c r="HE34" s="157"/>
      <c r="HF34" s="157"/>
      <c r="HG34" s="158"/>
      <c r="HH34" s="158">
        <v>3.0000000000000001E-3</v>
      </c>
      <c r="HI34" s="158">
        <v>12.1</v>
      </c>
      <c r="HJ34" s="158">
        <v>0.1</v>
      </c>
      <c r="HK34" s="158"/>
      <c r="HL34" s="158"/>
      <c r="HM34" s="158"/>
      <c r="HN34" s="158"/>
      <c r="HO34" s="158"/>
      <c r="HP34" s="158"/>
      <c r="HQ34" s="157">
        <v>25.2</v>
      </c>
      <c r="HR34" s="158">
        <v>6.25</v>
      </c>
      <c r="HS34" s="159">
        <v>0.8</v>
      </c>
      <c r="HT34" s="160"/>
    </row>
    <row r="35" spans="1:228" x14ac:dyDescent="0.2">
      <c r="A35" s="140" t="s">
        <v>480</v>
      </c>
      <c r="B35" s="11" t="s">
        <v>481</v>
      </c>
      <c r="C35" s="11">
        <v>471</v>
      </c>
      <c r="D35" s="11">
        <v>121</v>
      </c>
      <c r="E35" s="192">
        <f t="shared" si="18"/>
        <v>5.1909000000000001</v>
      </c>
      <c r="F35" s="156">
        <f t="shared" si="1"/>
        <v>1139.82</v>
      </c>
      <c r="G35" s="156">
        <f t="shared" si="2"/>
        <v>2057</v>
      </c>
      <c r="H35" s="156">
        <f t="shared" si="3"/>
        <v>833.68999999999994</v>
      </c>
      <c r="I35" s="156">
        <f t="shared" si="4"/>
        <v>917.18000000000006</v>
      </c>
      <c r="J35" s="156">
        <f t="shared" si="5"/>
        <v>620.73</v>
      </c>
      <c r="K35" s="156">
        <f t="shared" si="6"/>
        <v>1403.6</v>
      </c>
      <c r="L35" s="156">
        <f t="shared" si="7"/>
        <v>1136.19</v>
      </c>
      <c r="M35" s="156">
        <f t="shared" si="0"/>
        <v>1113.1999999999998</v>
      </c>
      <c r="N35" s="156">
        <f t="shared" si="8"/>
        <v>509.40999999999997</v>
      </c>
      <c r="O35" s="156">
        <f t="shared" si="9"/>
        <v>1427.8000000000002</v>
      </c>
      <c r="P35" s="156">
        <f t="shared" si="10"/>
        <v>4005.1000000000004</v>
      </c>
      <c r="Q35" s="156">
        <f t="shared" si="11"/>
        <v>773.18999999999994</v>
      </c>
      <c r="R35" s="156">
        <f t="shared" si="12"/>
        <v>1439.9</v>
      </c>
      <c r="S35" s="156">
        <f t="shared" si="13"/>
        <v>2625.7</v>
      </c>
      <c r="T35" s="156">
        <f t="shared" si="14"/>
        <v>6062.1</v>
      </c>
      <c r="U35" s="156">
        <f t="shared" si="15"/>
        <v>1560.9</v>
      </c>
      <c r="V35" s="156">
        <f t="shared" si="16"/>
        <v>1076.9000000000001</v>
      </c>
      <c r="W35" s="156">
        <f t="shared" si="17"/>
        <v>1452</v>
      </c>
      <c r="X35" s="157">
        <v>2657.36</v>
      </c>
      <c r="Y35" s="157">
        <v>2657.36</v>
      </c>
      <c r="Z35" s="157">
        <v>643.16999999999996</v>
      </c>
      <c r="AA35" s="157">
        <v>643.16999999999996</v>
      </c>
      <c r="AB35" s="13">
        <v>22.736999999999998</v>
      </c>
      <c r="AC35" s="13">
        <v>21.5497074852629</v>
      </c>
      <c r="AD35" s="13">
        <v>26.8125</v>
      </c>
      <c r="AE35" s="13">
        <v>13.443</v>
      </c>
      <c r="AF35" s="13">
        <v>4.593</v>
      </c>
      <c r="AG35" s="13">
        <v>0.51749999999999996</v>
      </c>
      <c r="AH35" s="13">
        <v>8.85</v>
      </c>
      <c r="AI35" s="13">
        <v>57.35</v>
      </c>
      <c r="AJ35" s="13">
        <v>0</v>
      </c>
      <c r="AK35" s="13">
        <v>6.5000000000000002E-2</v>
      </c>
      <c r="AL35" s="13">
        <v>2.72</v>
      </c>
      <c r="AM35" s="13">
        <v>96.25</v>
      </c>
      <c r="AN35" s="13">
        <v>3.75</v>
      </c>
      <c r="AO35" s="13">
        <v>0</v>
      </c>
      <c r="AP35" s="13">
        <v>0</v>
      </c>
      <c r="AQ35" s="13"/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  <c r="AW35" s="158">
        <v>0</v>
      </c>
      <c r="AX35" s="158">
        <v>0</v>
      </c>
      <c r="AY35" s="158">
        <v>0</v>
      </c>
      <c r="AZ35" s="158">
        <v>22.85</v>
      </c>
      <c r="BA35" s="158">
        <v>0</v>
      </c>
      <c r="BB35" s="158"/>
      <c r="BC35" s="13">
        <v>0</v>
      </c>
      <c r="BD35" s="158">
        <v>0.83399999999999996</v>
      </c>
      <c r="BE35" s="158"/>
      <c r="BF35" s="158">
        <v>0.11550000000000001</v>
      </c>
      <c r="BG35" s="158">
        <v>11.6212121212121</v>
      </c>
      <c r="BH35" s="158">
        <v>4.6045454545454501</v>
      </c>
      <c r="BI35" s="158">
        <v>0.35099999999999998</v>
      </c>
      <c r="BJ35" s="158">
        <v>0.35299999999999998</v>
      </c>
      <c r="BK35" s="13">
        <v>17.600000000000001</v>
      </c>
      <c r="BL35" s="13">
        <v>115</v>
      </c>
      <c r="BM35" s="13"/>
      <c r="BN35" s="13">
        <v>0</v>
      </c>
      <c r="BO35" s="13">
        <v>0</v>
      </c>
      <c r="BP35" s="13">
        <v>0</v>
      </c>
      <c r="BQ35" s="13"/>
      <c r="BR35" s="13">
        <v>26</v>
      </c>
      <c r="BS35" s="13">
        <v>469.4</v>
      </c>
      <c r="BT35" s="13">
        <v>36.5</v>
      </c>
      <c r="BU35" s="13">
        <v>347</v>
      </c>
      <c r="BV35" s="157"/>
      <c r="BW35" s="158">
        <v>5.75</v>
      </c>
      <c r="BX35" s="158">
        <v>1.6</v>
      </c>
      <c r="BY35" s="158">
        <v>5.75</v>
      </c>
      <c r="BZ35" s="158">
        <v>1.35</v>
      </c>
      <c r="CA35" s="158">
        <v>6</v>
      </c>
      <c r="CB35" s="158">
        <v>145.5</v>
      </c>
      <c r="CC35" s="158"/>
      <c r="CD35" s="13">
        <v>55.5</v>
      </c>
      <c r="CE35" s="158"/>
      <c r="CF35" s="13"/>
      <c r="CG35" s="157"/>
      <c r="CH35" s="13">
        <v>640</v>
      </c>
      <c r="CI35" s="157"/>
      <c r="CJ35" s="157"/>
      <c r="CK35" s="157"/>
      <c r="CL35" s="13">
        <v>0</v>
      </c>
      <c r="CM35" s="157"/>
      <c r="CN35" s="13">
        <v>88.5</v>
      </c>
      <c r="CO35" s="158">
        <v>0</v>
      </c>
      <c r="CP35" s="158">
        <v>0</v>
      </c>
      <c r="CQ35" s="158">
        <v>3</v>
      </c>
      <c r="CR35" s="158">
        <v>0</v>
      </c>
      <c r="CS35" s="13"/>
      <c r="CT35" s="158">
        <v>0</v>
      </c>
      <c r="CU35" s="158">
        <v>0.65</v>
      </c>
      <c r="CV35" s="158">
        <v>0</v>
      </c>
      <c r="CW35" s="158">
        <v>0.65</v>
      </c>
      <c r="CX35" s="158">
        <v>0</v>
      </c>
      <c r="CY35" s="158">
        <v>0</v>
      </c>
      <c r="CZ35" s="158">
        <v>0.95</v>
      </c>
      <c r="DA35" s="158">
        <v>0.95</v>
      </c>
      <c r="DB35" s="158"/>
      <c r="DC35" s="158">
        <v>1.6</v>
      </c>
      <c r="DD35" s="158">
        <v>0</v>
      </c>
      <c r="DE35" s="158">
        <v>0</v>
      </c>
      <c r="DF35" s="158"/>
      <c r="DG35" s="158"/>
      <c r="DH35" s="158">
        <v>0.22137499999999999</v>
      </c>
      <c r="DI35" s="158"/>
      <c r="DJ35" s="158"/>
      <c r="DK35" s="158">
        <v>6.2</v>
      </c>
      <c r="DL35" s="158">
        <v>1.1499999999999999</v>
      </c>
      <c r="DM35" s="158">
        <v>1.5</v>
      </c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>
        <v>0</v>
      </c>
      <c r="DZ35" s="158">
        <v>0</v>
      </c>
      <c r="EA35" s="158">
        <v>0</v>
      </c>
      <c r="EB35" s="158">
        <v>0</v>
      </c>
      <c r="EC35" s="158">
        <v>0</v>
      </c>
      <c r="ED35" s="158">
        <v>0</v>
      </c>
      <c r="EE35" s="158">
        <v>0</v>
      </c>
      <c r="EF35" s="158">
        <v>0</v>
      </c>
      <c r="EG35" s="158">
        <v>5.2704592650000004</v>
      </c>
      <c r="EH35" s="158">
        <v>0</v>
      </c>
      <c r="EI35" s="158">
        <v>3.0183935850000001</v>
      </c>
      <c r="EJ35" s="158">
        <v>0.31278689999999998</v>
      </c>
      <c r="EK35" s="158">
        <v>0</v>
      </c>
      <c r="EL35" s="158">
        <v>0</v>
      </c>
      <c r="EM35" s="158">
        <v>0</v>
      </c>
      <c r="EN35" s="158">
        <v>0</v>
      </c>
      <c r="EO35" s="158">
        <v>0</v>
      </c>
      <c r="EP35" s="158">
        <v>0</v>
      </c>
      <c r="EQ35" s="158">
        <v>0</v>
      </c>
      <c r="ER35" s="158">
        <v>0</v>
      </c>
      <c r="ES35" s="158">
        <v>0</v>
      </c>
      <c r="ET35" s="158">
        <v>0.45875411999999999</v>
      </c>
      <c r="EU35" s="158">
        <v>20.915017379999998</v>
      </c>
      <c r="EV35" s="158"/>
      <c r="EW35" s="158">
        <v>0</v>
      </c>
      <c r="EX35" s="158">
        <v>0</v>
      </c>
      <c r="EY35" s="158"/>
      <c r="EZ35" s="158">
        <v>0</v>
      </c>
      <c r="FA35" s="158">
        <v>0</v>
      </c>
      <c r="FB35" s="158">
        <v>0</v>
      </c>
      <c r="FC35" s="158">
        <v>0</v>
      </c>
      <c r="FD35" s="158">
        <v>0</v>
      </c>
      <c r="FE35" s="158">
        <v>0</v>
      </c>
      <c r="FF35" s="158">
        <v>0</v>
      </c>
      <c r="FG35" s="158">
        <v>0</v>
      </c>
      <c r="FH35" s="158">
        <v>21.53016495</v>
      </c>
      <c r="FI35" s="158"/>
      <c r="FJ35" s="158">
        <v>0.16160656500000001</v>
      </c>
      <c r="FK35" s="158">
        <v>0</v>
      </c>
      <c r="FL35" s="158">
        <v>0</v>
      </c>
      <c r="FM35" s="158">
        <v>0</v>
      </c>
      <c r="FN35" s="158">
        <v>0</v>
      </c>
      <c r="FO35" s="158">
        <v>0</v>
      </c>
      <c r="FP35" s="158"/>
      <c r="FQ35" s="158">
        <v>0</v>
      </c>
      <c r="FR35" s="158">
        <v>0</v>
      </c>
      <c r="FS35" s="158"/>
      <c r="FT35" s="158">
        <v>0</v>
      </c>
      <c r="FU35" s="158"/>
      <c r="FV35" s="158">
        <v>0</v>
      </c>
      <c r="FW35" s="158">
        <v>0</v>
      </c>
      <c r="FX35" s="158">
        <v>0</v>
      </c>
      <c r="FY35" s="158">
        <v>0</v>
      </c>
      <c r="FZ35" s="158"/>
      <c r="GA35" s="158"/>
      <c r="GB35" s="158">
        <v>0</v>
      </c>
      <c r="GC35" s="158">
        <v>8.6016397500000004</v>
      </c>
      <c r="GD35" s="158">
        <v>21.3737715</v>
      </c>
      <c r="GE35" s="158">
        <v>21.691771514999999</v>
      </c>
      <c r="GF35" s="158">
        <v>0</v>
      </c>
      <c r="GG35" s="158"/>
      <c r="GH35" s="158">
        <v>51.667182765</v>
      </c>
      <c r="GI35" s="158">
        <v>0.16160656500000001</v>
      </c>
      <c r="GJ35" s="158">
        <v>21.53016495</v>
      </c>
      <c r="GK35" s="157">
        <v>0</v>
      </c>
      <c r="GL35" s="158">
        <v>4.29</v>
      </c>
      <c r="GM35" s="157">
        <v>942</v>
      </c>
      <c r="GN35" s="157">
        <v>1700</v>
      </c>
      <c r="GO35" s="157">
        <v>689</v>
      </c>
      <c r="GP35" s="157">
        <v>758</v>
      </c>
      <c r="GQ35" s="157">
        <v>513</v>
      </c>
      <c r="GR35" s="157">
        <v>1160</v>
      </c>
      <c r="GS35" s="157">
        <v>939</v>
      </c>
      <c r="GT35" s="157">
        <v>920</v>
      </c>
      <c r="GU35" s="157">
        <v>421</v>
      </c>
      <c r="GV35" s="157">
        <v>1180</v>
      </c>
      <c r="GW35" s="157">
        <v>3310</v>
      </c>
      <c r="GX35" s="157">
        <v>639</v>
      </c>
      <c r="GY35" s="157">
        <v>1190</v>
      </c>
      <c r="GZ35" s="157">
        <v>2170</v>
      </c>
      <c r="HA35" s="157">
        <v>5010</v>
      </c>
      <c r="HB35" s="157">
        <v>1290</v>
      </c>
      <c r="HC35" s="157">
        <v>890</v>
      </c>
      <c r="HD35" s="157">
        <v>1200</v>
      </c>
      <c r="HE35" s="157">
        <v>0</v>
      </c>
      <c r="HF35" s="157"/>
      <c r="HG35" s="158"/>
      <c r="HH35" s="158"/>
      <c r="HI35" s="158">
        <v>25.6</v>
      </c>
      <c r="HJ35" s="158"/>
      <c r="HK35" s="158"/>
      <c r="HL35" s="158"/>
      <c r="HM35" s="158"/>
      <c r="HN35" s="158"/>
      <c r="HO35" s="158"/>
      <c r="HP35" s="158"/>
      <c r="HQ35" s="157">
        <v>0</v>
      </c>
      <c r="HR35" s="158">
        <v>5.3</v>
      </c>
      <c r="HS35" s="159">
        <v>0.90090990000000004</v>
      </c>
      <c r="HT35" s="160"/>
    </row>
    <row r="36" spans="1:228" x14ac:dyDescent="0.2">
      <c r="A36" s="140" t="s">
        <v>482</v>
      </c>
      <c r="B36" s="11" t="s">
        <v>483</v>
      </c>
      <c r="C36" s="11">
        <v>1806</v>
      </c>
      <c r="D36" s="11">
        <v>239</v>
      </c>
      <c r="E36" s="192">
        <f t="shared" si="18"/>
        <v>4.4812500000000002</v>
      </c>
      <c r="F36" s="156">
        <f t="shared" si="1"/>
        <v>1282.2350000000001</v>
      </c>
      <c r="G36" s="156">
        <f t="shared" si="2"/>
        <v>2174.9</v>
      </c>
      <c r="H36" s="156">
        <f t="shared" si="3"/>
        <v>1916.78</v>
      </c>
      <c r="I36" s="156">
        <f t="shared" si="4"/>
        <v>374.03499999999997</v>
      </c>
      <c r="J36" s="156">
        <f t="shared" si="5"/>
        <v>341.77</v>
      </c>
      <c r="K36" s="156">
        <f t="shared" si="6"/>
        <v>1420.855</v>
      </c>
      <c r="L36" s="156">
        <f t="shared" si="7"/>
        <v>939.27</v>
      </c>
      <c r="M36" s="156">
        <f t="shared" si="0"/>
        <v>1059.9649999999999</v>
      </c>
      <c r="N36" s="156">
        <f t="shared" si="8"/>
        <v>400.32499999999999</v>
      </c>
      <c r="O36" s="156">
        <f t="shared" si="9"/>
        <v>1315.6949999999999</v>
      </c>
      <c r="P36" s="156">
        <f t="shared" si="10"/>
        <v>2029.1100000000001</v>
      </c>
      <c r="Q36" s="156">
        <f t="shared" si="11"/>
        <v>733.73</v>
      </c>
      <c r="R36" s="156">
        <f t="shared" si="12"/>
        <v>1234.4349999999999</v>
      </c>
      <c r="S36" s="156">
        <f t="shared" si="13"/>
        <v>3585</v>
      </c>
      <c r="T36" s="156">
        <f t="shared" si="14"/>
        <v>5258</v>
      </c>
      <c r="U36" s="156">
        <f t="shared" si="15"/>
        <v>1180.6600000000001</v>
      </c>
      <c r="V36" s="156">
        <f t="shared" si="16"/>
        <v>1447.145</v>
      </c>
      <c r="W36" s="156">
        <f t="shared" si="17"/>
        <v>1497.335</v>
      </c>
      <c r="X36" s="157">
        <v>548.76499999999999</v>
      </c>
      <c r="Y36" s="157">
        <v>548.76499999999999</v>
      </c>
      <c r="Z36" s="157">
        <v>131.80000000000001</v>
      </c>
      <c r="AA36" s="157">
        <v>131.80000000000001</v>
      </c>
      <c r="AB36" s="13">
        <v>10.706250000000001</v>
      </c>
      <c r="AC36" s="13">
        <v>10.169667516183001</v>
      </c>
      <c r="AD36" s="13">
        <v>11.71875</v>
      </c>
      <c r="AE36" s="13">
        <v>8.9537499999999994</v>
      </c>
      <c r="AF36" s="13">
        <v>3.8087499999999999</v>
      </c>
      <c r="AG36" s="13">
        <v>2.7962500000000001</v>
      </c>
      <c r="AH36" s="13">
        <v>5.1449999999999996</v>
      </c>
      <c r="AI36" s="13">
        <v>7.05</v>
      </c>
      <c r="AJ36" s="13">
        <v>0</v>
      </c>
      <c r="AK36" s="13">
        <v>2.4500000000000001E-2</v>
      </c>
      <c r="AL36" s="13">
        <v>1.23</v>
      </c>
      <c r="AM36" s="13">
        <v>27.94</v>
      </c>
      <c r="AN36" s="13">
        <v>72.06</v>
      </c>
      <c r="AO36" s="13">
        <v>7.80833333333333</v>
      </c>
      <c r="AP36" s="13">
        <v>0</v>
      </c>
      <c r="AQ36" s="13">
        <v>46.85</v>
      </c>
      <c r="AR36" s="158">
        <v>0</v>
      </c>
      <c r="AS36" s="158"/>
      <c r="AT36" s="158"/>
      <c r="AU36" s="158"/>
      <c r="AV36" s="158"/>
      <c r="AW36" s="158">
        <v>1.135</v>
      </c>
      <c r="AX36" s="158">
        <v>1.135</v>
      </c>
      <c r="AY36" s="158">
        <v>0</v>
      </c>
      <c r="AZ36" s="158">
        <v>5.54</v>
      </c>
      <c r="BA36" s="158">
        <v>2.0299999999999998</v>
      </c>
      <c r="BB36" s="158"/>
      <c r="BC36" s="13">
        <v>23.6</v>
      </c>
      <c r="BD36" s="158">
        <v>0.1535</v>
      </c>
      <c r="BE36" s="158"/>
      <c r="BF36" s="158">
        <v>0.122</v>
      </c>
      <c r="BG36" s="158">
        <v>3.66916666666667</v>
      </c>
      <c r="BH36" s="158">
        <v>0.87749999999999995</v>
      </c>
      <c r="BI36" s="158">
        <v>8.9700000000000002E-2</v>
      </c>
      <c r="BJ36" s="158">
        <v>1.69</v>
      </c>
      <c r="BK36" s="13">
        <v>13.7</v>
      </c>
      <c r="BL36" s="13">
        <v>108</v>
      </c>
      <c r="BM36" s="13"/>
      <c r="BN36" s="13"/>
      <c r="BO36" s="13">
        <v>15.35</v>
      </c>
      <c r="BP36" s="13"/>
      <c r="BQ36" s="13"/>
      <c r="BR36" s="13">
        <v>9.8000000000000007</v>
      </c>
      <c r="BS36" s="13">
        <v>395</v>
      </c>
      <c r="BT36" s="13">
        <v>70</v>
      </c>
      <c r="BU36" s="13">
        <v>59.5</v>
      </c>
      <c r="BV36" s="157"/>
      <c r="BW36" s="158">
        <v>1.9</v>
      </c>
      <c r="BX36" s="158">
        <v>0.38500000000000001</v>
      </c>
      <c r="BY36" s="158">
        <v>1.2</v>
      </c>
      <c r="BZ36" s="158">
        <v>0.91</v>
      </c>
      <c r="CA36" s="158">
        <v>0</v>
      </c>
      <c r="CB36" s="158">
        <v>130</v>
      </c>
      <c r="CC36" s="158"/>
      <c r="CD36" s="13">
        <v>1</v>
      </c>
      <c r="CE36" s="158"/>
      <c r="CF36" s="13"/>
      <c r="CG36" s="157"/>
      <c r="CH36" s="13">
        <v>160</v>
      </c>
      <c r="CI36" s="157"/>
      <c r="CJ36" s="157"/>
      <c r="CK36" s="157"/>
      <c r="CL36" s="13">
        <v>0</v>
      </c>
      <c r="CM36" s="157"/>
      <c r="CN36" s="13">
        <v>79</v>
      </c>
      <c r="CO36" s="158">
        <v>0</v>
      </c>
      <c r="CP36" s="158">
        <v>0.65</v>
      </c>
      <c r="CQ36" s="158">
        <v>1.3</v>
      </c>
      <c r="CR36" s="158">
        <v>0.2</v>
      </c>
      <c r="CS36" s="13"/>
      <c r="CT36" s="158">
        <v>0</v>
      </c>
      <c r="CU36" s="158">
        <v>0</v>
      </c>
      <c r="CV36" s="158">
        <v>0</v>
      </c>
      <c r="CW36" s="158">
        <v>0</v>
      </c>
      <c r="CX36" s="158">
        <v>0</v>
      </c>
      <c r="CY36" s="158">
        <v>0.35</v>
      </c>
      <c r="CZ36" s="158">
        <v>0</v>
      </c>
      <c r="DA36" s="158">
        <v>0.35</v>
      </c>
      <c r="DB36" s="158"/>
      <c r="DC36" s="158">
        <v>0.35</v>
      </c>
      <c r="DD36" s="158"/>
      <c r="DE36" s="158"/>
      <c r="DF36" s="158"/>
      <c r="DG36" s="158"/>
      <c r="DH36" s="158">
        <v>1.8</v>
      </c>
      <c r="DI36" s="158"/>
      <c r="DJ36" s="158"/>
      <c r="DK36" s="158">
        <v>3.97</v>
      </c>
      <c r="DL36" s="158">
        <v>1.175</v>
      </c>
      <c r="DM36" s="158">
        <v>0</v>
      </c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7"/>
      <c r="GL36" s="158">
        <v>1.875</v>
      </c>
      <c r="GM36" s="157">
        <v>536.5</v>
      </c>
      <c r="GN36" s="157">
        <v>910</v>
      </c>
      <c r="GO36" s="157">
        <v>802</v>
      </c>
      <c r="GP36" s="157">
        <v>156.5</v>
      </c>
      <c r="GQ36" s="157">
        <v>143</v>
      </c>
      <c r="GR36" s="157">
        <v>594.5</v>
      </c>
      <c r="GS36" s="157">
        <v>393</v>
      </c>
      <c r="GT36" s="157">
        <v>443.5</v>
      </c>
      <c r="GU36" s="157">
        <v>167.5</v>
      </c>
      <c r="GV36" s="157">
        <v>550.5</v>
      </c>
      <c r="GW36" s="157">
        <v>849</v>
      </c>
      <c r="GX36" s="157">
        <v>307</v>
      </c>
      <c r="GY36" s="157">
        <v>516.5</v>
      </c>
      <c r="GZ36" s="157">
        <v>1500</v>
      </c>
      <c r="HA36" s="157">
        <v>2200</v>
      </c>
      <c r="HB36" s="157">
        <v>494</v>
      </c>
      <c r="HC36" s="157">
        <v>605.5</v>
      </c>
      <c r="HD36" s="157">
        <v>626.5</v>
      </c>
      <c r="HE36" s="157">
        <v>0</v>
      </c>
      <c r="HF36" s="157">
        <v>0</v>
      </c>
      <c r="HG36" s="158"/>
      <c r="HH36" s="158"/>
      <c r="HI36" s="158">
        <v>56.3</v>
      </c>
      <c r="HJ36" s="158"/>
      <c r="HK36" s="158"/>
      <c r="HL36" s="158"/>
      <c r="HM36" s="158"/>
      <c r="HN36" s="158"/>
      <c r="HO36" s="158"/>
      <c r="HP36" s="158"/>
      <c r="HQ36" s="157">
        <v>0</v>
      </c>
      <c r="HR36" s="158">
        <v>5.71</v>
      </c>
      <c r="HS36" s="159"/>
      <c r="HT36" s="160"/>
    </row>
    <row r="37" spans="1:228" x14ac:dyDescent="0.2">
      <c r="A37" s="140"/>
      <c r="B37" s="11" t="s">
        <v>484</v>
      </c>
      <c r="C37" s="11">
        <v>4</v>
      </c>
      <c r="D37" s="11">
        <v>1272</v>
      </c>
      <c r="E37" s="192">
        <f t="shared" ref="E37:E39" si="19">GL37/100*D37</f>
        <v>4.1212800000000005</v>
      </c>
      <c r="F37" s="156">
        <f t="shared" ref="F37:F39" si="20">GM37/100*D37</f>
        <v>954</v>
      </c>
      <c r="G37" s="156">
        <f t="shared" ref="G37:G39" si="21">GN37/100*D37</f>
        <v>1399.2</v>
      </c>
      <c r="H37" s="156">
        <f t="shared" ref="H37:H39" si="22">GO37/100*D37</f>
        <v>1488.24</v>
      </c>
      <c r="I37" s="156">
        <f t="shared" ref="I37:I39" si="23">GP37/100*D37</f>
        <v>356.16</v>
      </c>
      <c r="J37" s="156">
        <f t="shared" ref="J37:J39" si="24">GQ37/100*D37</f>
        <v>216.24</v>
      </c>
      <c r="K37" s="156">
        <f t="shared" ref="K37:K39" si="25">GR37/100*D37</f>
        <v>1030.3200000000002</v>
      </c>
      <c r="L37" s="156">
        <f t="shared" ref="L37:L39" si="26">GS37/100*D37</f>
        <v>496.08000000000004</v>
      </c>
      <c r="M37" s="156">
        <f t="shared" ref="M37:M39" si="27">GT37/100*D37</f>
        <v>864.96</v>
      </c>
      <c r="N37" s="156">
        <f t="shared" ref="N37:N39" si="28">GU37/100*D37</f>
        <v>394.32</v>
      </c>
      <c r="O37" s="156">
        <f t="shared" ref="O37:O39" si="29">GV37/100*D37</f>
        <v>1526.3999999999999</v>
      </c>
      <c r="P37" s="156">
        <f t="shared" ref="P37:P39" si="30">GW37/100*D37</f>
        <v>1068.48</v>
      </c>
      <c r="Q37" s="156">
        <f t="shared" ref="Q37:Q39" si="31">GX37/100*D37</f>
        <v>457.91999999999996</v>
      </c>
      <c r="R37" s="156">
        <f t="shared" ref="R37:R39" si="32">GY37/100*D37</f>
        <v>903.12</v>
      </c>
      <c r="S37" s="156">
        <f t="shared" ref="S37:S39" si="33">GZ37/100*D37</f>
        <v>5444.1600000000008</v>
      </c>
      <c r="T37" s="156">
        <f t="shared" ref="T37:T39" si="34">HA37/100*D37</f>
        <v>3421.68</v>
      </c>
      <c r="U37" s="156">
        <f t="shared" ref="U37:U39" si="35">HB37/100*D37</f>
        <v>737.76</v>
      </c>
      <c r="V37" s="156">
        <f t="shared" ref="V37:V39" si="36">HC37/100*D37</f>
        <v>903.12</v>
      </c>
      <c r="W37" s="156">
        <f t="shared" ref="W37:W39" si="37">HD37/100*D37</f>
        <v>903.12</v>
      </c>
      <c r="X37" s="157">
        <v>326</v>
      </c>
      <c r="Y37" s="157">
        <v>326</v>
      </c>
      <c r="Z37" s="157">
        <v>77</v>
      </c>
      <c r="AA37" s="157">
        <v>77</v>
      </c>
      <c r="AB37" s="13">
        <v>2</v>
      </c>
      <c r="AC37" s="13">
        <v>1.5</v>
      </c>
      <c r="AD37" s="13">
        <v>2</v>
      </c>
      <c r="AE37" s="13">
        <v>17.3</v>
      </c>
      <c r="AF37" s="13">
        <v>15.9</v>
      </c>
      <c r="AG37" s="13">
        <v>15.9</v>
      </c>
      <c r="AH37" s="13">
        <v>1.4</v>
      </c>
      <c r="AI37" s="13">
        <v>0.3</v>
      </c>
      <c r="AJ37" s="13"/>
      <c r="AK37" s="13"/>
      <c r="AL37" s="13"/>
      <c r="AM37" s="13"/>
      <c r="AN37" s="13"/>
      <c r="AO37" s="13"/>
      <c r="AP37" s="13"/>
      <c r="AQ37" s="13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3"/>
      <c r="BD37" s="158"/>
      <c r="BE37" s="158"/>
      <c r="BF37" s="158"/>
      <c r="BG37" s="158"/>
      <c r="BH37" s="158"/>
      <c r="BI37" s="158"/>
      <c r="BJ37" s="158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57"/>
      <c r="BW37" s="158"/>
      <c r="BX37" s="158"/>
      <c r="BY37" s="158"/>
      <c r="BZ37" s="158"/>
      <c r="CA37" s="158"/>
      <c r="CB37" s="158"/>
      <c r="CC37" s="158"/>
      <c r="CD37" s="13"/>
      <c r="CE37" s="158"/>
      <c r="CF37" s="13"/>
      <c r="CG37" s="157"/>
      <c r="CH37" s="13"/>
      <c r="CI37" s="157"/>
      <c r="CJ37" s="157"/>
      <c r="CK37" s="157"/>
      <c r="CL37" s="13"/>
      <c r="CM37" s="157"/>
      <c r="CN37" s="13"/>
      <c r="CO37" s="158"/>
      <c r="CP37" s="158"/>
      <c r="CQ37" s="158"/>
      <c r="CR37" s="158"/>
      <c r="CS37" s="13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7"/>
      <c r="GL37" s="158">
        <v>0.32400000000000001</v>
      </c>
      <c r="GM37" s="157">
        <v>75</v>
      </c>
      <c r="GN37" s="157">
        <v>110</v>
      </c>
      <c r="GO37" s="157">
        <v>117</v>
      </c>
      <c r="GP37" s="157">
        <v>28</v>
      </c>
      <c r="GQ37" s="157">
        <v>17</v>
      </c>
      <c r="GR37" s="157">
        <v>81</v>
      </c>
      <c r="GS37" s="157">
        <v>39</v>
      </c>
      <c r="GT37" s="157">
        <v>68</v>
      </c>
      <c r="GU37" s="157">
        <v>31</v>
      </c>
      <c r="GV37" s="157">
        <v>120</v>
      </c>
      <c r="GW37" s="157">
        <v>84</v>
      </c>
      <c r="GX37" s="157">
        <v>36</v>
      </c>
      <c r="GY37" s="157">
        <v>71</v>
      </c>
      <c r="GZ37" s="157">
        <v>428</v>
      </c>
      <c r="HA37" s="157">
        <v>269</v>
      </c>
      <c r="HB37" s="157">
        <v>58</v>
      </c>
      <c r="HC37" s="157">
        <v>71</v>
      </c>
      <c r="HD37" s="157">
        <v>71</v>
      </c>
      <c r="HE37" s="157"/>
      <c r="HF37" s="157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7"/>
      <c r="HR37" s="158"/>
      <c r="HS37" s="159"/>
      <c r="HT37" s="160"/>
    </row>
    <row r="38" spans="1:228" x14ac:dyDescent="0.2">
      <c r="A38" s="140"/>
      <c r="B38" s="161" t="s">
        <v>60</v>
      </c>
      <c r="C38" s="11">
        <v>1671</v>
      </c>
      <c r="D38" s="11">
        <v>509</v>
      </c>
      <c r="E38" s="192">
        <f t="shared" si="19"/>
        <v>4.4486599999999994</v>
      </c>
      <c r="F38" s="156">
        <f t="shared" si="20"/>
        <v>1221.5999999999999</v>
      </c>
      <c r="G38" s="156">
        <f t="shared" si="21"/>
        <v>2086.8999999999996</v>
      </c>
      <c r="H38" s="156">
        <f t="shared" si="22"/>
        <v>1068.9000000000001</v>
      </c>
      <c r="I38" s="156">
        <f t="shared" si="23"/>
        <v>488.64</v>
      </c>
      <c r="J38" s="156">
        <f t="shared" si="24"/>
        <v>463.19</v>
      </c>
      <c r="K38" s="156">
        <f t="shared" si="25"/>
        <v>1425.1999999999998</v>
      </c>
      <c r="L38" s="156">
        <f t="shared" si="26"/>
        <v>610.79999999999995</v>
      </c>
      <c r="M38" s="156">
        <f t="shared" si="27"/>
        <v>1068.9000000000001</v>
      </c>
      <c r="N38" s="156">
        <f t="shared" si="28"/>
        <v>361.39</v>
      </c>
      <c r="O38" s="156">
        <f t="shared" si="29"/>
        <v>1730.6</v>
      </c>
      <c r="P38" s="156">
        <f t="shared" si="30"/>
        <v>1374.3000000000002</v>
      </c>
      <c r="Q38" s="156">
        <f t="shared" si="31"/>
        <v>712.59999999999991</v>
      </c>
      <c r="R38" s="156">
        <f t="shared" si="32"/>
        <v>1527</v>
      </c>
      <c r="S38" s="156">
        <f t="shared" si="33"/>
        <v>2086.8999999999996</v>
      </c>
      <c r="T38" s="156">
        <f t="shared" si="34"/>
        <v>6973.2999999999993</v>
      </c>
      <c r="U38" s="156">
        <f t="shared" si="35"/>
        <v>1476.1</v>
      </c>
      <c r="V38" s="156">
        <f t="shared" si="36"/>
        <v>2850.3999999999996</v>
      </c>
      <c r="W38" s="156">
        <f t="shared" si="37"/>
        <v>1425.1999999999998</v>
      </c>
      <c r="X38" s="157">
        <v>843</v>
      </c>
      <c r="Y38" s="157">
        <v>843</v>
      </c>
      <c r="Z38" s="157">
        <v>200</v>
      </c>
      <c r="AA38" s="157">
        <v>200</v>
      </c>
      <c r="AB38" s="13">
        <v>5.0999999999999996</v>
      </c>
      <c r="AC38" s="13"/>
      <c r="AD38" s="13">
        <v>5.5</v>
      </c>
      <c r="AE38" s="13">
        <v>45.8</v>
      </c>
      <c r="AF38" s="13">
        <v>37.299999999999997</v>
      </c>
      <c r="AG38" s="13">
        <v>37</v>
      </c>
      <c r="AH38" s="13">
        <v>8.5</v>
      </c>
      <c r="AI38" s="13">
        <v>1.4</v>
      </c>
      <c r="AJ38" s="13"/>
      <c r="AK38" s="13"/>
      <c r="AL38" s="13"/>
      <c r="AM38" s="13"/>
      <c r="AN38" s="13"/>
      <c r="AO38" s="13"/>
      <c r="AP38" s="13"/>
      <c r="AQ38" s="13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3"/>
      <c r="BD38" s="158"/>
      <c r="BE38" s="158"/>
      <c r="BF38" s="158"/>
      <c r="BG38" s="158"/>
      <c r="BH38" s="158"/>
      <c r="BI38" s="158"/>
      <c r="BJ38" s="158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57"/>
      <c r="BW38" s="158"/>
      <c r="BX38" s="158"/>
      <c r="BY38" s="158"/>
      <c r="BZ38" s="158"/>
      <c r="CA38" s="158"/>
      <c r="CB38" s="158"/>
      <c r="CC38" s="158"/>
      <c r="CD38" s="13"/>
      <c r="CE38" s="158"/>
      <c r="CF38" s="13"/>
      <c r="CG38" s="157"/>
      <c r="CH38" s="13"/>
      <c r="CI38" s="157"/>
      <c r="CJ38" s="157"/>
      <c r="CK38" s="157"/>
      <c r="CL38" s="13"/>
      <c r="CM38" s="157"/>
      <c r="CN38" s="13"/>
      <c r="CO38" s="158"/>
      <c r="CP38" s="158"/>
      <c r="CQ38" s="158"/>
      <c r="CR38" s="158"/>
      <c r="CS38" s="13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7"/>
      <c r="GL38" s="158">
        <v>0.874</v>
      </c>
      <c r="GM38" s="157">
        <v>240</v>
      </c>
      <c r="GN38" s="157">
        <v>410</v>
      </c>
      <c r="GO38" s="157">
        <v>210</v>
      </c>
      <c r="GP38" s="157">
        <v>96</v>
      </c>
      <c r="GQ38" s="157">
        <v>91</v>
      </c>
      <c r="GR38" s="157">
        <v>280</v>
      </c>
      <c r="GS38" s="157">
        <v>120</v>
      </c>
      <c r="GT38" s="157">
        <v>210</v>
      </c>
      <c r="GU38" s="157">
        <v>71</v>
      </c>
      <c r="GV38" s="157">
        <v>340</v>
      </c>
      <c r="GW38" s="157">
        <v>270</v>
      </c>
      <c r="GX38" s="157">
        <v>140</v>
      </c>
      <c r="GY38" s="157">
        <v>300</v>
      </c>
      <c r="GZ38" s="157">
        <v>410</v>
      </c>
      <c r="HA38" s="157">
        <v>1370</v>
      </c>
      <c r="HB38" s="157">
        <v>290</v>
      </c>
      <c r="HC38" s="157">
        <v>560</v>
      </c>
      <c r="HD38" s="157">
        <v>280</v>
      </c>
      <c r="HE38" s="157"/>
      <c r="HF38" s="157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7"/>
      <c r="HR38" s="158"/>
      <c r="HS38" s="159"/>
      <c r="HT38" s="160"/>
    </row>
    <row r="39" spans="1:228" ht="12.75" thickBot="1" x14ac:dyDescent="0.25">
      <c r="A39" s="162"/>
      <c r="B39" s="163" t="s">
        <v>485</v>
      </c>
      <c r="C39" s="164">
        <v>471</v>
      </c>
      <c r="D39" s="164">
        <v>121</v>
      </c>
      <c r="E39" s="193">
        <f t="shared" si="19"/>
        <v>5.1909000000000001</v>
      </c>
      <c r="F39" s="165">
        <f t="shared" si="20"/>
        <v>1139.82</v>
      </c>
      <c r="G39" s="165">
        <f t="shared" si="21"/>
        <v>2057</v>
      </c>
      <c r="H39" s="165">
        <f t="shared" si="22"/>
        <v>833.68999999999994</v>
      </c>
      <c r="I39" s="165">
        <f t="shared" si="23"/>
        <v>917.18000000000006</v>
      </c>
      <c r="J39" s="165">
        <f t="shared" si="24"/>
        <v>620.73</v>
      </c>
      <c r="K39" s="165">
        <f t="shared" si="25"/>
        <v>1403.6</v>
      </c>
      <c r="L39" s="165">
        <f t="shared" si="26"/>
        <v>1136.19</v>
      </c>
      <c r="M39" s="165">
        <f t="shared" si="27"/>
        <v>1113.1999999999998</v>
      </c>
      <c r="N39" s="165">
        <f t="shared" si="28"/>
        <v>509.40999999999997</v>
      </c>
      <c r="O39" s="165">
        <f t="shared" si="29"/>
        <v>1427.8000000000002</v>
      </c>
      <c r="P39" s="165">
        <f t="shared" si="30"/>
        <v>4005.1000000000004</v>
      </c>
      <c r="Q39" s="165">
        <f t="shared" si="31"/>
        <v>773.18999999999994</v>
      </c>
      <c r="R39" s="165">
        <f t="shared" si="32"/>
        <v>1439.9</v>
      </c>
      <c r="S39" s="165">
        <f t="shared" si="33"/>
        <v>2625.7</v>
      </c>
      <c r="T39" s="165">
        <f t="shared" si="34"/>
        <v>6062.1</v>
      </c>
      <c r="U39" s="165">
        <f t="shared" si="35"/>
        <v>1560.9</v>
      </c>
      <c r="V39" s="165">
        <f t="shared" si="36"/>
        <v>1076.9000000000001</v>
      </c>
      <c r="W39" s="165">
        <f t="shared" si="37"/>
        <v>145.19999999999999</v>
      </c>
      <c r="X39" s="166">
        <v>2657</v>
      </c>
      <c r="Y39" s="166">
        <v>2657</v>
      </c>
      <c r="Z39" s="166">
        <v>664</v>
      </c>
      <c r="AA39" s="166">
        <v>664</v>
      </c>
      <c r="AB39" s="145">
        <v>22.7</v>
      </c>
      <c r="AC39" s="145">
        <v>21.5</v>
      </c>
      <c r="AD39" s="145">
        <v>26.8</v>
      </c>
      <c r="AE39" s="145">
        <v>13.4</v>
      </c>
      <c r="AF39" s="145">
        <v>4.5999999999999996</v>
      </c>
      <c r="AG39" s="145">
        <v>0.5</v>
      </c>
      <c r="AH39" s="145">
        <v>8.8000000000000007</v>
      </c>
      <c r="AI39" s="145">
        <v>57.4</v>
      </c>
      <c r="AJ39" s="145"/>
      <c r="AK39" s="145"/>
      <c r="AL39" s="145"/>
      <c r="AM39" s="145"/>
      <c r="AN39" s="145"/>
      <c r="AO39" s="145"/>
      <c r="AP39" s="145"/>
      <c r="AQ39" s="145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45"/>
      <c r="BD39" s="167"/>
      <c r="BE39" s="167"/>
      <c r="BF39" s="167"/>
      <c r="BG39" s="167"/>
      <c r="BH39" s="167"/>
      <c r="BI39" s="167"/>
      <c r="BJ39" s="167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66"/>
      <c r="BW39" s="167"/>
      <c r="BX39" s="167"/>
      <c r="BY39" s="167"/>
      <c r="BZ39" s="167"/>
      <c r="CA39" s="167"/>
      <c r="CB39" s="167"/>
      <c r="CC39" s="167"/>
      <c r="CD39" s="145"/>
      <c r="CE39" s="167"/>
      <c r="CF39" s="145"/>
      <c r="CG39" s="166"/>
      <c r="CH39" s="145"/>
      <c r="CI39" s="166"/>
      <c r="CJ39" s="166"/>
      <c r="CK39" s="166"/>
      <c r="CL39" s="145"/>
      <c r="CM39" s="166"/>
      <c r="CN39" s="145"/>
      <c r="CO39" s="167"/>
      <c r="CP39" s="167"/>
      <c r="CQ39" s="167"/>
      <c r="CR39" s="167"/>
      <c r="CS39" s="145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6"/>
      <c r="GL39" s="167">
        <v>4.29</v>
      </c>
      <c r="GM39" s="166">
        <v>942</v>
      </c>
      <c r="GN39" s="166">
        <v>1700</v>
      </c>
      <c r="GO39" s="166">
        <v>689</v>
      </c>
      <c r="GP39" s="166">
        <v>758</v>
      </c>
      <c r="GQ39" s="166">
        <v>513</v>
      </c>
      <c r="GR39" s="166">
        <v>1160</v>
      </c>
      <c r="GS39" s="166">
        <v>939</v>
      </c>
      <c r="GT39" s="166">
        <v>920</v>
      </c>
      <c r="GU39" s="166">
        <v>421</v>
      </c>
      <c r="GV39" s="166">
        <v>1180</v>
      </c>
      <c r="GW39" s="166">
        <v>3310</v>
      </c>
      <c r="GX39" s="166">
        <v>639</v>
      </c>
      <c r="GY39" s="166">
        <v>1190</v>
      </c>
      <c r="GZ39" s="166">
        <v>2170</v>
      </c>
      <c r="HA39" s="166">
        <v>5010</v>
      </c>
      <c r="HB39" s="166">
        <v>1290</v>
      </c>
      <c r="HC39" s="166">
        <v>890</v>
      </c>
      <c r="HD39" s="166">
        <v>120</v>
      </c>
      <c r="HE39" s="166">
        <v>0</v>
      </c>
      <c r="HF39" s="166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6"/>
      <c r="HR39" s="167"/>
      <c r="HS39" s="168"/>
      <c r="HT39" s="169"/>
    </row>
    <row r="42" spans="1:228" x14ac:dyDescent="0.2">
      <c r="A42" s="14"/>
      <c r="D42" s="14" t="s">
        <v>486</v>
      </c>
    </row>
    <row r="43" spans="1:228" x14ac:dyDescent="0.2">
      <c r="A43" s="14"/>
      <c r="D43" s="14" t="s">
        <v>487</v>
      </c>
      <c r="E43" t="s">
        <v>14</v>
      </c>
      <c r="F43" t="s">
        <v>15</v>
      </c>
      <c r="G43" t="s">
        <v>16</v>
      </c>
      <c r="H43" t="s">
        <v>488</v>
      </c>
      <c r="I43" t="s">
        <v>489</v>
      </c>
      <c r="J43" t="s">
        <v>490</v>
      </c>
      <c r="K43" t="s">
        <v>20</v>
      </c>
      <c r="L43" t="s">
        <v>21</v>
      </c>
      <c r="M43" t="s">
        <v>22</v>
      </c>
      <c r="GL43" s="11"/>
    </row>
    <row r="44" spans="1:228" ht="12" customHeight="1" x14ac:dyDescent="0.2">
      <c r="D44" t="s">
        <v>491</v>
      </c>
      <c r="E44">
        <v>16</v>
      </c>
      <c r="F44">
        <v>30</v>
      </c>
      <c r="G44">
        <v>61</v>
      </c>
      <c r="H44">
        <v>48</v>
      </c>
      <c r="I44">
        <v>23</v>
      </c>
      <c r="J44">
        <v>41</v>
      </c>
      <c r="K44">
        <v>25</v>
      </c>
      <c r="L44">
        <v>6.6</v>
      </c>
      <c r="M44">
        <v>40</v>
      </c>
      <c r="GL44" s="11"/>
    </row>
    <row r="45" spans="1:228" x14ac:dyDescent="0.2">
      <c r="I45" t="s">
        <v>492</v>
      </c>
      <c r="GL45" s="11"/>
    </row>
    <row r="46" spans="1:228" x14ac:dyDescent="0.2">
      <c r="I46" t="s">
        <v>493</v>
      </c>
      <c r="GL46" s="11"/>
    </row>
    <row r="47" spans="1:228" ht="12.75" thickBot="1" x14ac:dyDescent="0.25">
      <c r="GL47" s="11"/>
    </row>
    <row r="48" spans="1:228" ht="12.75" thickBot="1" x14ac:dyDescent="0.25">
      <c r="A48" s="14"/>
      <c r="B48" s="14"/>
      <c r="C48" s="183" t="s">
        <v>494</v>
      </c>
      <c r="D48" s="184" t="s">
        <v>495</v>
      </c>
      <c r="E48" s="185" t="s">
        <v>14</v>
      </c>
      <c r="F48" s="185" t="s">
        <v>15</v>
      </c>
      <c r="G48" s="185" t="s">
        <v>16</v>
      </c>
      <c r="H48" s="185" t="s">
        <v>488</v>
      </c>
      <c r="I48" s="185" t="s">
        <v>18</v>
      </c>
      <c r="J48" s="185" t="s">
        <v>19</v>
      </c>
      <c r="K48" s="185" t="s">
        <v>20</v>
      </c>
      <c r="L48" s="185" t="s">
        <v>21</v>
      </c>
      <c r="M48" s="186" t="s">
        <v>22</v>
      </c>
      <c r="GL48" s="11"/>
    </row>
    <row r="49" spans="1:194" ht="14.25" customHeight="1" x14ac:dyDescent="0.2">
      <c r="A49" s="11"/>
      <c r="C49" s="140" t="s">
        <v>422</v>
      </c>
      <c r="E49" s="13">
        <f t="shared" ref="E49:E54" si="38">Q5/28</f>
        <v>26.59714285714286</v>
      </c>
      <c r="F49" s="13">
        <f t="shared" ref="F49:H54" si="39">F5/28</f>
        <v>48.207321428571426</v>
      </c>
      <c r="G49" s="13">
        <f t="shared" si="39"/>
        <v>73.142142857142858</v>
      </c>
      <c r="H49" s="13">
        <f t="shared" si="39"/>
        <v>93.09</v>
      </c>
      <c r="I49" s="13">
        <f t="shared" ref="I49:I54" si="40">(I5/28)+(J5/28)</f>
        <v>33.246428571428574</v>
      </c>
      <c r="J49" s="13">
        <f t="shared" ref="J49:J54" si="41">(K5/28)+(L5/28)</f>
        <v>69.817499999999995</v>
      </c>
      <c r="K49" s="13">
        <f t="shared" ref="K49:M54" si="42">M5/28</f>
        <v>41.558035714285715</v>
      </c>
      <c r="L49" s="13">
        <f t="shared" si="42"/>
        <v>10.805089285714287</v>
      </c>
      <c r="M49" s="141">
        <f t="shared" si="42"/>
        <v>54.856607142857136</v>
      </c>
      <c r="GL49" s="11"/>
    </row>
    <row r="50" spans="1:194" x14ac:dyDescent="0.2">
      <c r="A50" s="11"/>
      <c r="C50" s="140" t="s">
        <v>496</v>
      </c>
      <c r="E50" s="13">
        <f t="shared" si="38"/>
        <v>32.365714285714283</v>
      </c>
      <c r="F50" s="13">
        <f t="shared" si="39"/>
        <v>42.24</v>
      </c>
      <c r="G50" s="13">
        <f t="shared" si="39"/>
        <v>64.914285714285711</v>
      </c>
      <c r="H50" s="13">
        <f t="shared" si="39"/>
        <v>78.628571428571419</v>
      </c>
      <c r="I50" s="13">
        <f t="shared" si="40"/>
        <v>28.434285714285714</v>
      </c>
      <c r="J50" s="13">
        <f t="shared" si="41"/>
        <v>61.942857142857136</v>
      </c>
      <c r="K50" s="13">
        <f t="shared" si="42"/>
        <v>36.617142857142859</v>
      </c>
      <c r="L50" s="13">
        <f t="shared" si="42"/>
        <v>9.4171428571428581</v>
      </c>
      <c r="M50" s="141">
        <f t="shared" si="42"/>
        <v>46.628571428571426</v>
      </c>
      <c r="GL50" s="11"/>
    </row>
    <row r="51" spans="1:194" x14ac:dyDescent="0.2">
      <c r="A51" s="11"/>
      <c r="C51" s="140" t="s">
        <v>426</v>
      </c>
      <c r="E51" s="13">
        <f t="shared" si="38"/>
        <v>39.315595238095227</v>
      </c>
      <c r="F51" s="13">
        <f t="shared" si="39"/>
        <v>46.068333333333342</v>
      </c>
      <c r="G51" s="13">
        <f t="shared" si="39"/>
        <v>81.485119047619193</v>
      </c>
      <c r="H51" s="13">
        <f t="shared" si="39"/>
        <v>93.181547619047777</v>
      </c>
      <c r="I51" s="13">
        <f t="shared" si="40"/>
        <v>30.496488095238078</v>
      </c>
      <c r="J51" s="13">
        <f t="shared" si="41"/>
        <v>76.455654761904782</v>
      </c>
      <c r="K51" s="13">
        <f t="shared" si="42"/>
        <v>45.709642857142853</v>
      </c>
      <c r="L51" s="13">
        <f t="shared" si="42"/>
        <v>12.990833333333351</v>
      </c>
      <c r="M51" s="141">
        <f t="shared" si="42"/>
        <v>49.475892857142853</v>
      </c>
      <c r="GL51" s="11"/>
    </row>
    <row r="52" spans="1:194" x14ac:dyDescent="0.2">
      <c r="A52" s="11"/>
      <c r="C52" s="140" t="s">
        <v>428</v>
      </c>
      <c r="E52" s="13">
        <f t="shared" si="38"/>
        <v>27.678571428571427</v>
      </c>
      <c r="F52" s="13">
        <f t="shared" si="39"/>
        <v>64.285714285714292</v>
      </c>
      <c r="G52" s="13">
        <f t="shared" si="39"/>
        <v>99.107142857142861</v>
      </c>
      <c r="H52" s="13">
        <f t="shared" si="39"/>
        <v>84.821428571428569</v>
      </c>
      <c r="I52" s="13">
        <f t="shared" si="40"/>
        <v>60.714285714285722</v>
      </c>
      <c r="J52" s="13">
        <f t="shared" si="41"/>
        <v>108.92857142857143</v>
      </c>
      <c r="K52" s="13">
        <f t="shared" si="42"/>
        <v>51.785714285714285</v>
      </c>
      <c r="L52" s="13">
        <f t="shared" si="42"/>
        <v>15.178571428571429</v>
      </c>
      <c r="M52" s="141">
        <f t="shared" si="42"/>
        <v>81.25</v>
      </c>
      <c r="GL52" s="11"/>
    </row>
    <row r="53" spans="1:194" x14ac:dyDescent="0.2">
      <c r="A53" s="11"/>
      <c r="C53" s="140" t="s">
        <v>497</v>
      </c>
      <c r="E53" s="13">
        <f t="shared" si="38"/>
        <v>24</v>
      </c>
      <c r="F53" s="13">
        <f t="shared" si="39"/>
        <v>48</v>
      </c>
      <c r="G53" s="13">
        <f t="shared" si="39"/>
        <v>86.25</v>
      </c>
      <c r="H53" s="13">
        <f t="shared" si="39"/>
        <v>80.5</v>
      </c>
      <c r="I53" s="13">
        <f t="shared" si="40"/>
        <v>28.5</v>
      </c>
      <c r="J53" s="13">
        <f t="shared" si="41"/>
        <v>80.5</v>
      </c>
      <c r="K53" s="13">
        <f t="shared" si="42"/>
        <v>38.25</v>
      </c>
      <c r="L53" s="13">
        <f t="shared" si="42"/>
        <v>12.25</v>
      </c>
      <c r="M53" s="141">
        <f t="shared" si="42"/>
        <v>60.75</v>
      </c>
      <c r="GL53" s="11"/>
    </row>
    <row r="54" spans="1:194" x14ac:dyDescent="0.2">
      <c r="A54" s="11"/>
      <c r="C54" s="140" t="s">
        <v>432</v>
      </c>
      <c r="E54" s="13">
        <f t="shared" si="38"/>
        <v>29.134306902857144</v>
      </c>
      <c r="F54" s="13">
        <f t="shared" si="39"/>
        <v>58.857187294285708</v>
      </c>
      <c r="G54" s="13">
        <f t="shared" si="39"/>
        <v>100.05716993142858</v>
      </c>
      <c r="H54" s="13">
        <f t="shared" si="39"/>
        <v>91.228567602857126</v>
      </c>
      <c r="I54" s="13">
        <f t="shared" si="40"/>
        <v>33.842733248571435</v>
      </c>
      <c r="J54" s="13">
        <f t="shared" si="41"/>
        <v>97.11430248857144</v>
      </c>
      <c r="K54" s="13">
        <f t="shared" si="42"/>
        <v>44.142850080000002</v>
      </c>
      <c r="L54" s="13">
        <f t="shared" si="42"/>
        <v>13.8313962</v>
      </c>
      <c r="M54" s="141">
        <f t="shared" si="42"/>
        <v>70.628495502857149</v>
      </c>
      <c r="GL54" s="11"/>
    </row>
    <row r="55" spans="1:194" x14ac:dyDescent="0.2">
      <c r="A55" s="11"/>
      <c r="C55" s="140" t="s">
        <v>434</v>
      </c>
      <c r="E55" s="13">
        <f>Q12/28</f>
        <v>28.12892857142857</v>
      </c>
      <c r="F55" s="13">
        <f t="shared" ref="F55:H59" si="43">F12/28</f>
        <v>54.885714285714286</v>
      </c>
      <c r="G55" s="13">
        <f t="shared" si="43"/>
        <v>92.41785714285713</v>
      </c>
      <c r="H55" s="13">
        <f t="shared" si="43"/>
        <v>79.907142857142858</v>
      </c>
      <c r="I55" s="13">
        <f>(I12/28)+(J12/28)</f>
        <v>31.720714285714283</v>
      </c>
      <c r="J55" s="13">
        <f>(K12/28)+(L12/28)</f>
        <v>106.54285714285714</v>
      </c>
      <c r="K55" s="13">
        <f t="shared" ref="K55:M59" si="44">M12/28</f>
        <v>34.384285714285717</v>
      </c>
      <c r="L55" s="13">
        <f t="shared" si="44"/>
        <v>13.761785714285717</v>
      </c>
      <c r="M55" s="141">
        <f t="shared" si="44"/>
        <v>67.396428571428572</v>
      </c>
      <c r="GL55" s="11"/>
    </row>
    <row r="56" spans="1:194" x14ac:dyDescent="0.2">
      <c r="A56" s="11"/>
      <c r="C56" s="140" t="s">
        <v>436</v>
      </c>
      <c r="E56" s="13">
        <f>Q13/28</f>
        <v>27.586187500000023</v>
      </c>
      <c r="F56" s="13">
        <f t="shared" si="43"/>
        <v>61.083700892857124</v>
      </c>
      <c r="G56" s="13">
        <f t="shared" si="43"/>
        <v>96.551656249999795</v>
      </c>
      <c r="H56" s="13">
        <f t="shared" si="43"/>
        <v>110.34475000000022</v>
      </c>
      <c r="I56" s="13">
        <f>(I13/28)+(J13/28)</f>
        <v>45.320165178571386</v>
      </c>
      <c r="J56" s="13">
        <f>(K13/28)+(L13/28)</f>
        <v>90.64033035714283</v>
      </c>
      <c r="K56" s="13">
        <f t="shared" si="44"/>
        <v>55.172374999999974</v>
      </c>
      <c r="L56" s="13">
        <f t="shared" si="44"/>
        <v>13.004916964285712</v>
      </c>
      <c r="M56" s="141">
        <f t="shared" si="44"/>
        <v>70.935910714285711</v>
      </c>
      <c r="GL56" s="11"/>
    </row>
    <row r="57" spans="1:194" x14ac:dyDescent="0.2">
      <c r="A57" s="11"/>
      <c r="C57" s="140" t="s">
        <v>438</v>
      </c>
      <c r="E57" s="13">
        <f>Q14/28</f>
        <v>21.156107142857142</v>
      </c>
      <c r="F57" s="13">
        <f t="shared" si="43"/>
        <v>53.703964285714285</v>
      </c>
      <c r="G57" s="13">
        <f t="shared" si="43"/>
        <v>79.742249999999999</v>
      </c>
      <c r="H57" s="13">
        <f t="shared" si="43"/>
        <v>87.879214285714284</v>
      </c>
      <c r="I57" s="13">
        <f>(I14/28)+(J14/28)</f>
        <v>36.128121428571433</v>
      </c>
      <c r="J57" s="13">
        <f>(K14/28)+(L14/28)</f>
        <v>82.997035714285715</v>
      </c>
      <c r="K57" s="13">
        <f t="shared" si="44"/>
        <v>39.057428571428566</v>
      </c>
      <c r="L57" s="13">
        <f t="shared" si="44"/>
        <v>11.39175</v>
      </c>
      <c r="M57" s="141">
        <f t="shared" si="44"/>
        <v>53.703964285714285</v>
      </c>
      <c r="GL57" s="11"/>
    </row>
    <row r="58" spans="1:194" x14ac:dyDescent="0.2">
      <c r="A58" s="11"/>
      <c r="C58" s="140" t="s">
        <v>440</v>
      </c>
      <c r="E58" s="13">
        <f>Q15/28</f>
        <v>0</v>
      </c>
      <c r="F58" s="13">
        <f t="shared" si="43"/>
        <v>0</v>
      </c>
      <c r="G58" s="13">
        <f t="shared" si="43"/>
        <v>0</v>
      </c>
      <c r="H58" s="13">
        <f t="shared" si="43"/>
        <v>0</v>
      </c>
      <c r="I58" s="13">
        <f>(I15/28)+(J15/28)</f>
        <v>0</v>
      </c>
      <c r="J58" s="13">
        <f>(K15/28)+(L15/28)</f>
        <v>0</v>
      </c>
      <c r="K58" s="13">
        <f t="shared" si="44"/>
        <v>0</v>
      </c>
      <c r="L58" s="13">
        <f t="shared" si="44"/>
        <v>0</v>
      </c>
      <c r="M58" s="141">
        <f t="shared" si="44"/>
        <v>0</v>
      </c>
      <c r="GL58" s="11"/>
    </row>
    <row r="59" spans="1:194" x14ac:dyDescent="0.2">
      <c r="A59" s="11"/>
      <c r="C59" s="140" t="s">
        <v>498</v>
      </c>
      <c r="E59" s="13">
        <f>Q16/28</f>
        <v>28.183571428571433</v>
      </c>
      <c r="F59" s="13">
        <f t="shared" si="43"/>
        <v>54.860000000000007</v>
      </c>
      <c r="G59" s="13">
        <f t="shared" si="43"/>
        <v>92.689285714285717</v>
      </c>
      <c r="H59" s="13">
        <f t="shared" si="43"/>
        <v>79.878571428571419</v>
      </c>
      <c r="I59" s="13">
        <f>(I16/28)+(J16/28)</f>
        <v>31.800714285714289</v>
      </c>
      <c r="J59" s="13">
        <f>(K16/28)+(L16/28)</f>
        <v>106.55500000000001</v>
      </c>
      <c r="K59" s="13">
        <f t="shared" si="44"/>
        <v>34.513571428571431</v>
      </c>
      <c r="L59" s="13">
        <f t="shared" si="44"/>
        <v>13.790357142857143</v>
      </c>
      <c r="M59" s="141">
        <f t="shared" si="44"/>
        <v>67.369285714285709</v>
      </c>
      <c r="GL59" s="11"/>
    </row>
    <row r="60" spans="1:194" x14ac:dyDescent="0.2">
      <c r="A60" s="11"/>
      <c r="C60" s="140" t="s">
        <v>444</v>
      </c>
      <c r="E60" s="13">
        <f t="shared" ref="E60:E75" si="45">Q17/28</f>
        <v>28.704599999999999</v>
      </c>
      <c r="F60" s="13">
        <f t="shared" ref="F60:H66" si="46">F17/28</f>
        <v>55.814500000000002</v>
      </c>
      <c r="G60" s="13">
        <f t="shared" si="46"/>
        <v>94.087299999999999</v>
      </c>
      <c r="H60" s="13">
        <f t="shared" si="46"/>
        <v>81.329700000000003</v>
      </c>
      <c r="I60" s="13">
        <f t="shared" ref="I60:I75" si="47">(I17/28)+(J17/28)</f>
        <v>32.372410000000002</v>
      </c>
      <c r="J60" s="13">
        <f t="shared" ref="J60:J75" si="48">(K17/28)+(L17/28)</f>
        <v>108.4396</v>
      </c>
      <c r="K60" s="13">
        <f t="shared" ref="K60:M75" si="49">M17/28</f>
        <v>35.083399999999997</v>
      </c>
      <c r="L60" s="13">
        <f t="shared" si="49"/>
        <v>14.033359999999998</v>
      </c>
      <c r="M60" s="141">
        <f t="shared" si="49"/>
        <v>68.572100000000006</v>
      </c>
      <c r="GL60" s="11"/>
    </row>
    <row r="61" spans="1:194" x14ac:dyDescent="0.2">
      <c r="A61" s="11"/>
      <c r="C61" s="140" t="s">
        <v>446</v>
      </c>
      <c r="E61" s="13">
        <f t="shared" si="45"/>
        <v>17.043433035714283</v>
      </c>
      <c r="F61" s="13">
        <f t="shared" si="46"/>
        <v>29.680674107142853</v>
      </c>
      <c r="G61" s="13">
        <f t="shared" si="46"/>
        <v>48.09323214285714</v>
      </c>
      <c r="H61" s="13">
        <f t="shared" si="46"/>
        <v>38.444160714285715</v>
      </c>
      <c r="I61" s="13">
        <f t="shared" si="47"/>
        <v>5.3787053571428576</v>
      </c>
      <c r="J61" s="13">
        <f t="shared" si="48"/>
        <v>31.560504464285717</v>
      </c>
      <c r="K61" s="13">
        <f t="shared" si="49"/>
        <v>37.297790178571425</v>
      </c>
      <c r="L61" s="13">
        <f t="shared" si="49"/>
        <v>12.805665178571427</v>
      </c>
      <c r="M61" s="141">
        <f t="shared" si="49"/>
        <v>37.841093750000006</v>
      </c>
      <c r="GL61" s="11"/>
    </row>
    <row r="62" spans="1:194" x14ac:dyDescent="0.2">
      <c r="A62" s="11"/>
      <c r="C62" s="140" t="s">
        <v>448</v>
      </c>
      <c r="E62" s="13">
        <f t="shared" si="45"/>
        <v>25.087500000000002</v>
      </c>
      <c r="F62" s="13">
        <f t="shared" si="46"/>
        <v>45.637499999999996</v>
      </c>
      <c r="G62" s="13">
        <f t="shared" si="46"/>
        <v>78.787500000000009</v>
      </c>
      <c r="H62" s="13">
        <f t="shared" si="46"/>
        <v>59.325000000000003</v>
      </c>
      <c r="I62" s="13">
        <f t="shared" si="47"/>
        <v>22.837499999999999</v>
      </c>
      <c r="J62" s="13">
        <f t="shared" si="48"/>
        <v>92.174999999999997</v>
      </c>
      <c r="K62" s="13">
        <f t="shared" si="49"/>
        <v>39.225000000000009</v>
      </c>
      <c r="L62" s="13">
        <f t="shared" si="49"/>
        <v>14.2875</v>
      </c>
      <c r="M62" s="141">
        <f t="shared" si="49"/>
        <v>48.262499999999996</v>
      </c>
      <c r="GL62" s="11"/>
    </row>
    <row r="63" spans="1:194" x14ac:dyDescent="0.2">
      <c r="A63" s="11"/>
      <c r="C63" s="140" t="s">
        <v>450</v>
      </c>
      <c r="E63" s="13">
        <f t="shared" si="45"/>
        <v>26.498750000000001</v>
      </c>
      <c r="F63" s="13">
        <f t="shared" si="46"/>
        <v>41.501250000000006</v>
      </c>
      <c r="G63" s="13">
        <f t="shared" si="46"/>
        <v>73.525000000000006</v>
      </c>
      <c r="H63" s="13">
        <f t="shared" si="46"/>
        <v>72.25</v>
      </c>
      <c r="I63" s="13">
        <f t="shared" si="47"/>
        <v>18.848749999999999</v>
      </c>
      <c r="J63" s="13">
        <f t="shared" si="48"/>
        <v>79.22</v>
      </c>
      <c r="K63" s="13">
        <f t="shared" si="49"/>
        <v>37.272499999999994</v>
      </c>
      <c r="L63" s="13">
        <f t="shared" si="49"/>
        <v>8.0325000000000006</v>
      </c>
      <c r="M63" s="141">
        <f t="shared" si="49"/>
        <v>48.024999999999999</v>
      </c>
      <c r="GL63" s="11"/>
    </row>
    <row r="64" spans="1:194" x14ac:dyDescent="0.2">
      <c r="A64" s="11"/>
      <c r="C64" s="140" t="s">
        <v>452</v>
      </c>
      <c r="E64" s="13">
        <f t="shared" si="45"/>
        <v>18.938571428571432</v>
      </c>
      <c r="F64" s="13">
        <f t="shared" si="46"/>
        <v>38.052500000000002</v>
      </c>
      <c r="G64" s="13">
        <f t="shared" si="46"/>
        <v>67.249464285714282</v>
      </c>
      <c r="H64" s="13">
        <f t="shared" si="46"/>
        <v>66.548035714285717</v>
      </c>
      <c r="I64" s="13">
        <f t="shared" si="47"/>
        <v>17.097321428571426</v>
      </c>
      <c r="J64" s="13">
        <f t="shared" si="48"/>
        <v>68.389285714285705</v>
      </c>
      <c r="K64" s="13">
        <f t="shared" si="49"/>
        <v>41.121250000000011</v>
      </c>
      <c r="L64" s="13">
        <f t="shared" si="49"/>
        <v>8.4346785714285719</v>
      </c>
      <c r="M64" s="141">
        <f t="shared" si="49"/>
        <v>44.628392857142856</v>
      </c>
      <c r="GL64" s="11"/>
    </row>
    <row r="65" spans="1:194" x14ac:dyDescent="0.2">
      <c r="A65" s="11"/>
      <c r="C65" s="140" t="s">
        <v>454</v>
      </c>
      <c r="E65" s="13">
        <f t="shared" si="45"/>
        <v>19.204114285714287</v>
      </c>
      <c r="F65" s="13">
        <f t="shared" si="46"/>
        <v>38.408228571428573</v>
      </c>
      <c r="G65" s="13">
        <f t="shared" si="46"/>
        <v>56.012</v>
      </c>
      <c r="H65" s="13">
        <f t="shared" si="46"/>
        <v>60.813028571428568</v>
      </c>
      <c r="I65" s="13">
        <f t="shared" si="47"/>
        <v>18.563977142857141</v>
      </c>
      <c r="J65" s="13">
        <f t="shared" si="48"/>
        <v>48.010285714285715</v>
      </c>
      <c r="K65" s="13">
        <f t="shared" si="49"/>
        <v>41.608914285714285</v>
      </c>
      <c r="L65" s="13">
        <f t="shared" si="49"/>
        <v>11.042365714285713</v>
      </c>
      <c r="M65" s="141">
        <f t="shared" si="49"/>
        <v>49.610628571428563</v>
      </c>
      <c r="GL65" s="11"/>
    </row>
    <row r="66" spans="1:194" x14ac:dyDescent="0.2">
      <c r="A66" s="11"/>
      <c r="C66" s="140" t="s">
        <v>499</v>
      </c>
      <c r="E66" s="13">
        <f t="shared" si="45"/>
        <v>28.341428571428573</v>
      </c>
      <c r="F66" s="13">
        <f t="shared" si="46"/>
        <v>46.263214285714291</v>
      </c>
      <c r="G66" s="13">
        <f t="shared" si="46"/>
        <v>84.329642857142858</v>
      </c>
      <c r="H66" s="13">
        <f t="shared" si="46"/>
        <v>70.02</v>
      </c>
      <c r="I66" s="13">
        <f t="shared" si="47"/>
        <v>20.144642857142856</v>
      </c>
      <c r="J66" s="13">
        <f t="shared" si="48"/>
        <v>91.415000000000006</v>
      </c>
      <c r="K66" s="13">
        <f t="shared" si="49"/>
        <v>42.373214285714276</v>
      </c>
      <c r="L66" s="13">
        <f t="shared" si="49"/>
        <v>12.225714285714286</v>
      </c>
      <c r="M66" s="141">
        <f t="shared" si="49"/>
        <v>53.20964285714286</v>
      </c>
      <c r="GL66" s="11"/>
    </row>
    <row r="67" spans="1:194" x14ac:dyDescent="0.2">
      <c r="A67" s="11"/>
      <c r="C67" s="140" t="s">
        <v>458</v>
      </c>
      <c r="E67" s="13">
        <f t="shared" si="45"/>
        <v>29.434285714285714</v>
      </c>
      <c r="F67" s="13">
        <f t="shared" ref="F67:H75" si="50">F24/28</f>
        <v>47.794285714285714</v>
      </c>
      <c r="G67" s="13">
        <f t="shared" si="50"/>
        <v>88.399999999999991</v>
      </c>
      <c r="H67" s="13">
        <f t="shared" si="50"/>
        <v>73.342857142857142</v>
      </c>
      <c r="I67" s="13">
        <f t="shared" si="47"/>
        <v>21.371428571428574</v>
      </c>
      <c r="J67" s="13">
        <f t="shared" si="48"/>
        <v>99.474285714285713</v>
      </c>
      <c r="K67" s="13">
        <f t="shared" si="49"/>
        <v>47.697142857142858</v>
      </c>
      <c r="L67" s="13">
        <f t="shared" si="49"/>
        <v>13.405714285714284</v>
      </c>
      <c r="M67" s="141">
        <f t="shared" si="49"/>
        <v>56.44</v>
      </c>
      <c r="GL67" s="11"/>
    </row>
    <row r="68" spans="1:194" x14ac:dyDescent="0.2">
      <c r="A68" s="11"/>
      <c r="C68" s="140" t="s">
        <v>460</v>
      </c>
      <c r="E68" s="13">
        <f t="shared" si="45"/>
        <v>25.958571428571428</v>
      </c>
      <c r="F68" s="13">
        <f t="shared" si="50"/>
        <v>40.5</v>
      </c>
      <c r="G68" s="13">
        <f t="shared" si="50"/>
        <v>72.128571428571419</v>
      </c>
      <c r="H68" s="13">
        <f t="shared" si="50"/>
        <v>68.657142857142858</v>
      </c>
      <c r="I68" s="13">
        <f t="shared" si="47"/>
        <v>17.82</v>
      </c>
      <c r="J68" s="13">
        <f t="shared" si="48"/>
        <v>76.371428571428567</v>
      </c>
      <c r="K68" s="13">
        <f t="shared" si="49"/>
        <v>35.408571428571427</v>
      </c>
      <c r="L68" s="13">
        <f t="shared" si="49"/>
        <v>8.2542857142857144</v>
      </c>
      <c r="M68" s="141">
        <f t="shared" si="49"/>
        <v>45.9</v>
      </c>
      <c r="GL68" s="11"/>
    </row>
    <row r="69" spans="1:194" x14ac:dyDescent="0.2">
      <c r="A69" s="11"/>
      <c r="C69" s="140" t="s">
        <v>462</v>
      </c>
      <c r="E69" s="13">
        <f t="shared" si="45"/>
        <v>22.352</v>
      </c>
      <c r="F69" s="13">
        <f t="shared" si="50"/>
        <v>41.510857142857148</v>
      </c>
      <c r="G69" s="13">
        <f t="shared" si="50"/>
        <v>63.953571428571429</v>
      </c>
      <c r="H69" s="13">
        <f t="shared" si="50"/>
        <v>68.489285714285714</v>
      </c>
      <c r="I69" s="13">
        <f t="shared" si="47"/>
        <v>14.209485714285712</v>
      </c>
      <c r="J69" s="13">
        <f t="shared" si="48"/>
        <v>65.459428571428575</v>
      </c>
      <c r="K69" s="13">
        <f t="shared" si="49"/>
        <v>33.527999999999999</v>
      </c>
      <c r="L69" s="13">
        <f t="shared" si="49"/>
        <v>8.3021714285714285</v>
      </c>
      <c r="M69" s="141">
        <f t="shared" si="49"/>
        <v>52.614285714285714</v>
      </c>
      <c r="GL69" s="11"/>
    </row>
    <row r="70" spans="1:194" x14ac:dyDescent="0.2">
      <c r="A70" s="11"/>
      <c r="C70" s="140" t="s">
        <v>464</v>
      </c>
      <c r="E70" s="13">
        <f t="shared" si="45"/>
        <v>28.40964285714286</v>
      </c>
      <c r="F70" s="13">
        <f t="shared" si="50"/>
        <v>35.267142857142851</v>
      </c>
      <c r="G70" s="13">
        <f t="shared" si="50"/>
        <v>60.511785714285715</v>
      </c>
      <c r="H70" s="13">
        <f t="shared" si="50"/>
        <v>57.798928571428569</v>
      </c>
      <c r="I70" s="13">
        <f t="shared" si="47"/>
        <v>38.05535714285714</v>
      </c>
      <c r="J70" s="13">
        <f t="shared" si="48"/>
        <v>70.157500000000013</v>
      </c>
      <c r="K70" s="13">
        <f t="shared" si="49"/>
        <v>35.869999999999997</v>
      </c>
      <c r="L70" s="13">
        <f t="shared" si="49"/>
        <v>13.564285714285715</v>
      </c>
      <c r="M70" s="141">
        <f t="shared" si="49"/>
        <v>44.611428571428569</v>
      </c>
      <c r="GL70" s="11"/>
    </row>
    <row r="71" spans="1:194" x14ac:dyDescent="0.2">
      <c r="A71" s="11"/>
      <c r="C71" s="140" t="s">
        <v>466</v>
      </c>
      <c r="E71" s="13">
        <f t="shared" si="45"/>
        <v>27.299464285714286</v>
      </c>
      <c r="F71" s="13">
        <f t="shared" si="50"/>
        <v>44.526607142857145</v>
      </c>
      <c r="G71" s="13">
        <f t="shared" si="50"/>
        <v>81.13428571428571</v>
      </c>
      <c r="H71" s="13">
        <f t="shared" si="50"/>
        <v>71.548214285714295</v>
      </c>
      <c r="I71" s="13">
        <f t="shared" si="47"/>
        <v>28.133035714285711</v>
      </c>
      <c r="J71" s="13">
        <f t="shared" si="48"/>
        <v>95.166071428571428</v>
      </c>
      <c r="K71" s="13">
        <f t="shared" si="49"/>
        <v>40.289285714285711</v>
      </c>
      <c r="L71" s="13">
        <f t="shared" si="49"/>
        <v>11.232375000000001</v>
      </c>
      <c r="M71" s="141">
        <f t="shared" si="49"/>
        <v>49.180714285714281</v>
      </c>
      <c r="GL71" s="11"/>
    </row>
    <row r="72" spans="1:194" x14ac:dyDescent="0.2">
      <c r="A72" s="11"/>
      <c r="C72" s="140" t="s">
        <v>468</v>
      </c>
      <c r="E72" s="13">
        <f t="shared" si="45"/>
        <v>21.764982142857143</v>
      </c>
      <c r="F72" s="13">
        <f t="shared" si="50"/>
        <v>38.86603954081631</v>
      </c>
      <c r="G72" s="13">
        <f t="shared" si="50"/>
        <v>69.958871173469419</v>
      </c>
      <c r="H72" s="13">
        <f t="shared" si="50"/>
        <v>40.42068112244899</v>
      </c>
      <c r="I72" s="13">
        <f t="shared" si="47"/>
        <v>41.97532270408167</v>
      </c>
      <c r="J72" s="13">
        <f t="shared" si="48"/>
        <v>80.841362244897979</v>
      </c>
      <c r="K72" s="13">
        <f t="shared" si="49"/>
        <v>32.647473214285711</v>
      </c>
      <c r="L72" s="13">
        <f t="shared" si="49"/>
        <v>12.592596811224459</v>
      </c>
      <c r="M72" s="141">
        <f t="shared" si="49"/>
        <v>57.521738520408157</v>
      </c>
      <c r="GL72" s="11"/>
    </row>
    <row r="73" spans="1:194" x14ac:dyDescent="0.2">
      <c r="A73" s="11"/>
      <c r="C73" s="140" t="s">
        <v>470</v>
      </c>
      <c r="E73" s="13">
        <f t="shared" si="45"/>
        <v>23.925000000000001</v>
      </c>
      <c r="F73" s="13">
        <f t="shared" si="50"/>
        <v>35.392499999999998</v>
      </c>
      <c r="G73" s="13">
        <f t="shared" si="50"/>
        <v>69.877500000000012</v>
      </c>
      <c r="H73" s="13">
        <f t="shared" si="50"/>
        <v>26.400000000000002</v>
      </c>
      <c r="I73" s="13">
        <f t="shared" si="47"/>
        <v>36.3825</v>
      </c>
      <c r="J73" s="13">
        <f t="shared" si="48"/>
        <v>76.477499999999992</v>
      </c>
      <c r="K73" s="13">
        <f t="shared" si="49"/>
        <v>28.71</v>
      </c>
      <c r="L73" s="13">
        <f t="shared" si="49"/>
        <v>12.045</v>
      </c>
      <c r="M73" s="141">
        <f t="shared" si="49"/>
        <v>44.220000000000006</v>
      </c>
      <c r="GL73" s="11"/>
    </row>
    <row r="74" spans="1:194" x14ac:dyDescent="0.2">
      <c r="A74" s="11"/>
      <c r="C74" s="140" t="s">
        <v>472</v>
      </c>
      <c r="E74" s="13">
        <f t="shared" si="45"/>
        <v>17.925000000000001</v>
      </c>
      <c r="F74" s="13">
        <f t="shared" si="50"/>
        <v>28.167857142857141</v>
      </c>
      <c r="G74" s="13">
        <f t="shared" si="50"/>
        <v>48.653571428571425</v>
      </c>
      <c r="H74" s="13">
        <f t="shared" si="50"/>
        <v>30.728571428571428</v>
      </c>
      <c r="I74" s="13">
        <f t="shared" si="47"/>
        <v>23.046428571428571</v>
      </c>
      <c r="J74" s="13">
        <f t="shared" si="48"/>
        <v>52.06785714285715</v>
      </c>
      <c r="K74" s="13">
        <f t="shared" si="49"/>
        <v>26.460714285714285</v>
      </c>
      <c r="L74" s="13">
        <f t="shared" si="49"/>
        <v>8.5357142857142865</v>
      </c>
      <c r="M74" s="141">
        <f t="shared" si="49"/>
        <v>40.971428571428575</v>
      </c>
      <c r="GL74" s="11"/>
    </row>
    <row r="75" spans="1:194" x14ac:dyDescent="0.2">
      <c r="A75" s="11"/>
      <c r="C75" s="140" t="s">
        <v>474</v>
      </c>
      <c r="E75" s="13">
        <f t="shared" si="45"/>
        <v>24.042857142857144</v>
      </c>
      <c r="F75" s="13">
        <f t="shared" si="50"/>
        <v>33.364285714285714</v>
      </c>
      <c r="G75" s="13">
        <f t="shared" si="50"/>
        <v>65.571428571428569</v>
      </c>
      <c r="H75" s="13">
        <f t="shared" si="50"/>
        <v>27.964285714285712</v>
      </c>
      <c r="I75" s="13">
        <f t="shared" si="47"/>
        <v>28.671428571428571</v>
      </c>
      <c r="J75" s="13">
        <f t="shared" si="48"/>
        <v>70.778571428571425</v>
      </c>
      <c r="K75" s="13">
        <f t="shared" si="49"/>
        <v>29.442857142857143</v>
      </c>
      <c r="L75" s="13">
        <f t="shared" si="49"/>
        <v>13.5</v>
      </c>
      <c r="M75" s="141">
        <f t="shared" si="49"/>
        <v>43.907142857142858</v>
      </c>
      <c r="GL75" s="11"/>
    </row>
    <row r="76" spans="1:194" x14ac:dyDescent="0.2">
      <c r="A76" s="11"/>
      <c r="C76" s="140" t="s">
        <v>478</v>
      </c>
      <c r="E76" s="13">
        <f>Q34/28</f>
        <v>16.205850498338879</v>
      </c>
      <c r="F76" s="13">
        <f t="shared" ref="F76:H78" si="51">F34/28</f>
        <v>33.884960132890349</v>
      </c>
      <c r="G76" s="13">
        <f t="shared" si="51"/>
        <v>50.09081063122904</v>
      </c>
      <c r="H76" s="13">
        <f t="shared" si="51"/>
        <v>53.037328903654334</v>
      </c>
      <c r="I76" s="13">
        <f t="shared" ref="I76:I81" si="52">(I34/28)+(J34/28)</f>
        <v>20.03632425249171</v>
      </c>
      <c r="J76" s="13">
        <f t="shared" ref="J76:J81" si="53">(K34/28)+(L34/28)</f>
        <v>54.510588039867073</v>
      </c>
      <c r="K76" s="13">
        <f t="shared" ref="K76:M79" si="54">M34/28</f>
        <v>30.938441860465105</v>
      </c>
      <c r="L76" s="13">
        <f t="shared" si="54"/>
        <v>13.995961794019951</v>
      </c>
      <c r="M76" s="141">
        <f t="shared" si="54"/>
        <v>54.510588039866988</v>
      </c>
    </row>
    <row r="77" spans="1:194" x14ac:dyDescent="0.2">
      <c r="A77" s="11"/>
      <c r="C77" s="140" t="s">
        <v>480</v>
      </c>
      <c r="E77" s="13">
        <f>Q35/28</f>
        <v>27.61392857142857</v>
      </c>
      <c r="F77" s="13">
        <f t="shared" si="51"/>
        <v>40.707857142857144</v>
      </c>
      <c r="G77" s="13">
        <f t="shared" si="51"/>
        <v>73.464285714285708</v>
      </c>
      <c r="H77" s="13">
        <f t="shared" si="51"/>
        <v>29.774642857142855</v>
      </c>
      <c r="I77" s="13">
        <f t="shared" si="52"/>
        <v>54.925357142857145</v>
      </c>
      <c r="J77" s="13">
        <f t="shared" si="53"/>
        <v>90.706785714285715</v>
      </c>
      <c r="K77" s="13">
        <f t="shared" si="54"/>
        <v>39.757142857142853</v>
      </c>
      <c r="L77" s="13">
        <f t="shared" si="54"/>
        <v>18.193214285714284</v>
      </c>
      <c r="M77" s="141">
        <f t="shared" si="54"/>
        <v>50.992857142857147</v>
      </c>
    </row>
    <row r="78" spans="1:194" x14ac:dyDescent="0.2">
      <c r="A78" s="11"/>
      <c r="C78" s="140" t="s">
        <v>482</v>
      </c>
      <c r="E78" s="13">
        <f>Q36/28</f>
        <v>26.204642857142858</v>
      </c>
      <c r="F78" s="13">
        <f t="shared" si="51"/>
        <v>45.79410714285715</v>
      </c>
      <c r="G78" s="13">
        <f t="shared" si="51"/>
        <v>77.674999999999997</v>
      </c>
      <c r="H78" s="13">
        <f t="shared" si="51"/>
        <v>68.456428571428575</v>
      </c>
      <c r="I78" s="13">
        <f t="shared" si="52"/>
        <v>25.564464285714287</v>
      </c>
      <c r="J78" s="13">
        <f t="shared" si="53"/>
        <v>84.290178571428569</v>
      </c>
      <c r="K78" s="13">
        <f t="shared" si="54"/>
        <v>37.855892857142855</v>
      </c>
      <c r="L78" s="13">
        <f t="shared" si="54"/>
        <v>14.297321428571427</v>
      </c>
      <c r="M78" s="141">
        <f t="shared" si="54"/>
        <v>46.989107142857144</v>
      </c>
    </row>
    <row r="79" spans="1:194" x14ac:dyDescent="0.2">
      <c r="C79" s="140" t="s">
        <v>484</v>
      </c>
      <c r="E79" s="13">
        <f>Q37/28</f>
        <v>16.354285714285712</v>
      </c>
      <c r="F79" s="13">
        <f>F37/28</f>
        <v>34.071428571428569</v>
      </c>
      <c r="G79" s="13">
        <f t="shared" ref="G79:H79" si="55">G37/28</f>
        <v>49.971428571428575</v>
      </c>
      <c r="H79" s="13">
        <f t="shared" si="55"/>
        <v>53.151428571428575</v>
      </c>
      <c r="I79" s="13">
        <f t="shared" si="52"/>
        <v>20.442857142857143</v>
      </c>
      <c r="J79" s="13">
        <f t="shared" si="53"/>
        <v>54.51428571428572</v>
      </c>
      <c r="K79" s="13">
        <f t="shared" si="54"/>
        <v>30.891428571428573</v>
      </c>
      <c r="L79" s="13">
        <f t="shared" si="54"/>
        <v>14.082857142857142</v>
      </c>
      <c r="M79" s="141">
        <f t="shared" si="54"/>
        <v>54.514285714285712</v>
      </c>
    </row>
    <row r="80" spans="1:194" x14ac:dyDescent="0.2">
      <c r="C80" s="142" t="s">
        <v>60</v>
      </c>
      <c r="E80" s="13">
        <f>Q38/28</f>
        <v>25.449999999999996</v>
      </c>
      <c r="F80" s="13">
        <f t="shared" ref="F80:H80" si="56">F38/28</f>
        <v>43.628571428571426</v>
      </c>
      <c r="G80" s="13">
        <f t="shared" si="56"/>
        <v>74.532142857142844</v>
      </c>
      <c r="H80" s="13">
        <f t="shared" si="56"/>
        <v>38.175000000000004</v>
      </c>
      <c r="I80" s="13">
        <f t="shared" si="52"/>
        <v>33.993928571428569</v>
      </c>
      <c r="J80" s="13">
        <f t="shared" si="53"/>
        <v>72.714285714285708</v>
      </c>
      <c r="K80" s="13">
        <f t="shared" ref="K80:M81" si="57">M38/28</f>
        <v>38.175000000000004</v>
      </c>
      <c r="L80" s="13">
        <f t="shared" si="57"/>
        <v>12.906785714285714</v>
      </c>
      <c r="M80" s="141">
        <f t="shared" si="57"/>
        <v>61.807142857142857</v>
      </c>
    </row>
    <row r="81" spans="1:13" ht="12.75" thickBot="1" x14ac:dyDescent="0.25">
      <c r="C81" s="143" t="s">
        <v>485</v>
      </c>
      <c r="D81" s="144"/>
      <c r="E81" s="145">
        <f t="shared" ref="E81" si="58">Q39/28</f>
        <v>27.61392857142857</v>
      </c>
      <c r="F81" s="145">
        <f t="shared" ref="F81:H81" si="59">F39/28</f>
        <v>40.707857142857144</v>
      </c>
      <c r="G81" s="145">
        <f t="shared" si="59"/>
        <v>73.464285714285708</v>
      </c>
      <c r="H81" s="145">
        <f t="shared" si="59"/>
        <v>29.774642857142855</v>
      </c>
      <c r="I81" s="145">
        <f t="shared" si="52"/>
        <v>54.925357142857145</v>
      </c>
      <c r="J81" s="145">
        <f t="shared" si="53"/>
        <v>90.706785714285715</v>
      </c>
      <c r="K81" s="145">
        <f t="shared" si="57"/>
        <v>39.757142857142853</v>
      </c>
      <c r="L81" s="145">
        <f t="shared" si="57"/>
        <v>18.193214285714284</v>
      </c>
      <c r="M81" s="146">
        <f t="shared" si="57"/>
        <v>50.992857142857147</v>
      </c>
    </row>
    <row r="83" spans="1:13" x14ac:dyDescent="0.2">
      <c r="B83" s="14" t="s">
        <v>486</v>
      </c>
    </row>
    <row r="84" spans="1:13" x14ac:dyDescent="0.2">
      <c r="B84" s="14" t="s">
        <v>487</v>
      </c>
      <c r="C84" t="s">
        <v>14</v>
      </c>
      <c r="D84" t="s">
        <v>20</v>
      </c>
      <c r="E84" t="s">
        <v>21</v>
      </c>
      <c r="F84" t="s">
        <v>490</v>
      </c>
      <c r="G84" t="s">
        <v>22</v>
      </c>
      <c r="H84" t="s">
        <v>15</v>
      </c>
      <c r="I84" t="s">
        <v>16</v>
      </c>
      <c r="J84" t="s">
        <v>488</v>
      </c>
      <c r="K84" t="s">
        <v>489</v>
      </c>
    </row>
    <row r="85" spans="1:13" x14ac:dyDescent="0.2">
      <c r="B85" t="s">
        <v>491</v>
      </c>
      <c r="C85">
        <v>16</v>
      </c>
      <c r="D85">
        <v>25</v>
      </c>
      <c r="E85">
        <v>6.6</v>
      </c>
      <c r="F85">
        <v>41</v>
      </c>
      <c r="G85">
        <v>40</v>
      </c>
      <c r="H85">
        <v>30</v>
      </c>
      <c r="I85">
        <v>61</v>
      </c>
      <c r="J85">
        <v>48</v>
      </c>
      <c r="K85">
        <v>23</v>
      </c>
    </row>
    <row r="87" spans="1:13" x14ac:dyDescent="0.2">
      <c r="A87" t="s">
        <v>494</v>
      </c>
      <c r="B87" t="s">
        <v>495</v>
      </c>
      <c r="C87" t="s">
        <v>14</v>
      </c>
      <c r="D87" t="s">
        <v>20</v>
      </c>
      <c r="E87" t="s">
        <v>21</v>
      </c>
      <c r="F87" t="s">
        <v>19</v>
      </c>
      <c r="G87" t="s">
        <v>22</v>
      </c>
      <c r="H87" t="s">
        <v>15</v>
      </c>
      <c r="I87" t="s">
        <v>16</v>
      </c>
      <c r="J87" t="s">
        <v>488</v>
      </c>
      <c r="K87" t="s">
        <v>18</v>
      </c>
    </row>
    <row r="88" spans="1:13" x14ac:dyDescent="0.2">
      <c r="A88" t="s">
        <v>426</v>
      </c>
      <c r="C88" s="13">
        <v>39.315595238095227</v>
      </c>
      <c r="D88" s="13">
        <v>45.709642857142853</v>
      </c>
      <c r="E88" s="13">
        <v>12.990833333333351</v>
      </c>
      <c r="F88" s="13">
        <v>76.455654761904782</v>
      </c>
      <c r="G88" s="13">
        <v>49.475892857142853</v>
      </c>
      <c r="H88" s="13">
        <v>46.068333333333342</v>
      </c>
      <c r="I88" s="13">
        <v>81.485119047619193</v>
      </c>
      <c r="J88" s="13">
        <v>93.181547619047777</v>
      </c>
      <c r="K88" s="13">
        <v>30.496488095238078</v>
      </c>
    </row>
    <row r="89" spans="1:13" x14ac:dyDescent="0.2">
      <c r="A89" t="s">
        <v>496</v>
      </c>
      <c r="C89" s="13">
        <v>32.365714285714283</v>
      </c>
      <c r="D89" s="13">
        <v>36.617142857142859</v>
      </c>
      <c r="E89" s="13">
        <v>9.4171428571428581</v>
      </c>
      <c r="F89" s="13">
        <v>61.942857142857136</v>
      </c>
      <c r="G89" s="13">
        <v>46.628571428571426</v>
      </c>
      <c r="H89" s="13">
        <v>42.24</v>
      </c>
      <c r="I89" s="13">
        <v>64.914285714285711</v>
      </c>
      <c r="J89" s="13">
        <v>78.628571428571419</v>
      </c>
      <c r="K89" s="13">
        <v>28.434285714285714</v>
      </c>
    </row>
    <row r="90" spans="1:13" x14ac:dyDescent="0.2">
      <c r="A90" t="s">
        <v>458</v>
      </c>
      <c r="C90" s="13">
        <v>29.434285714285714</v>
      </c>
      <c r="D90" s="13">
        <v>47.697142857142858</v>
      </c>
      <c r="E90" s="13">
        <v>13.405714285714284</v>
      </c>
      <c r="F90" s="13">
        <v>99.474285714285713</v>
      </c>
      <c r="G90" s="13">
        <v>56.44</v>
      </c>
      <c r="H90" s="13">
        <v>47.794285714285714</v>
      </c>
      <c r="I90" s="13">
        <v>88.399999999999991</v>
      </c>
      <c r="J90" s="13">
        <v>73.342857142857142</v>
      </c>
      <c r="K90" s="28">
        <v>21.371428571428574</v>
      </c>
    </row>
    <row r="91" spans="1:13" x14ac:dyDescent="0.2">
      <c r="A91" t="s">
        <v>432</v>
      </c>
      <c r="C91" s="13">
        <v>29.134306902857144</v>
      </c>
      <c r="D91" s="13">
        <v>44.142850080000002</v>
      </c>
      <c r="E91" s="13">
        <v>13.8313962</v>
      </c>
      <c r="F91" s="13">
        <v>97.11430248857144</v>
      </c>
      <c r="G91" s="13">
        <v>70.628495502857149</v>
      </c>
      <c r="H91" s="13">
        <v>58.857187294285708</v>
      </c>
      <c r="I91" s="13">
        <v>100.05716993142858</v>
      </c>
      <c r="J91" s="13">
        <v>91.228567602857126</v>
      </c>
      <c r="K91" s="13">
        <v>33.842733248571435</v>
      </c>
    </row>
    <row r="92" spans="1:13" x14ac:dyDescent="0.2">
      <c r="A92" t="s">
        <v>444</v>
      </c>
      <c r="C92" s="13">
        <v>28.704599999999999</v>
      </c>
      <c r="D92" s="13">
        <v>35.083399999999997</v>
      </c>
      <c r="E92" s="13">
        <v>14.033359999999998</v>
      </c>
      <c r="F92" s="13">
        <v>108.4396</v>
      </c>
      <c r="G92" s="13">
        <v>68.572100000000006</v>
      </c>
      <c r="H92" s="13">
        <v>55.814500000000002</v>
      </c>
      <c r="I92" s="13">
        <v>94.087299999999999</v>
      </c>
      <c r="J92" s="13">
        <v>81.329700000000003</v>
      </c>
      <c r="K92" s="13">
        <v>32.372410000000002</v>
      </c>
    </row>
    <row r="93" spans="1:13" x14ac:dyDescent="0.2">
      <c r="A93" t="s">
        <v>464</v>
      </c>
      <c r="C93" s="13">
        <v>28.40964285714286</v>
      </c>
      <c r="D93" s="13">
        <v>35.869999999999997</v>
      </c>
      <c r="E93" s="13">
        <v>13.564285714285715</v>
      </c>
      <c r="F93" s="13">
        <v>70.157500000000013</v>
      </c>
      <c r="G93" s="13">
        <v>44.611428571428569</v>
      </c>
      <c r="H93" s="13">
        <v>35.267142857142851</v>
      </c>
      <c r="I93" s="31">
        <v>60.511785714285715</v>
      </c>
      <c r="J93" s="13">
        <v>57.798928571428569</v>
      </c>
      <c r="K93" s="13">
        <v>38.05535714285714</v>
      </c>
    </row>
    <row r="94" spans="1:13" x14ac:dyDescent="0.2">
      <c r="A94" t="s">
        <v>499</v>
      </c>
      <c r="C94" s="13">
        <v>28.341428571428573</v>
      </c>
      <c r="D94" s="13">
        <v>42.373214285714276</v>
      </c>
      <c r="E94" s="13">
        <v>12.225714285714286</v>
      </c>
      <c r="F94" s="13">
        <v>91.415000000000006</v>
      </c>
      <c r="G94" s="13">
        <v>53.20964285714286</v>
      </c>
      <c r="H94" s="13">
        <v>46.263214285714291</v>
      </c>
      <c r="I94" s="13">
        <v>84.329642857142858</v>
      </c>
      <c r="J94" s="13">
        <v>70.02</v>
      </c>
      <c r="K94" s="28">
        <v>20.144642857142856</v>
      </c>
    </row>
    <row r="95" spans="1:13" x14ac:dyDescent="0.2">
      <c r="A95" t="s">
        <v>500</v>
      </c>
      <c r="C95" s="13">
        <v>28.183571428571433</v>
      </c>
      <c r="D95" s="13">
        <v>34.513571428571431</v>
      </c>
      <c r="E95" s="13">
        <v>13.790357142857143</v>
      </c>
      <c r="F95" s="13">
        <v>106.55500000000001</v>
      </c>
      <c r="G95" s="13">
        <v>67.369285714285709</v>
      </c>
      <c r="H95" s="13">
        <v>54.860000000000007</v>
      </c>
      <c r="I95" s="13">
        <v>92.689285714285717</v>
      </c>
      <c r="J95" s="13">
        <v>79.878571428571419</v>
      </c>
      <c r="K95" s="13">
        <v>31.800714285714289</v>
      </c>
    </row>
    <row r="96" spans="1:13" x14ac:dyDescent="0.2">
      <c r="A96" t="s">
        <v>434</v>
      </c>
      <c r="C96" s="13">
        <v>28.12892857142857</v>
      </c>
      <c r="D96" s="13">
        <v>34.384285714285717</v>
      </c>
      <c r="E96" s="13">
        <v>13.761785714285717</v>
      </c>
      <c r="F96" s="13">
        <v>106.54285714285714</v>
      </c>
      <c r="G96" s="13">
        <v>67.396428571428572</v>
      </c>
      <c r="H96" s="13">
        <v>54.885714285714286</v>
      </c>
      <c r="I96" s="13">
        <v>92.41785714285713</v>
      </c>
      <c r="J96" s="13">
        <v>79.907142857142858</v>
      </c>
      <c r="K96" s="13">
        <v>31.720714285714283</v>
      </c>
    </row>
    <row r="97" spans="1:11" x14ac:dyDescent="0.2">
      <c r="A97" t="s">
        <v>428</v>
      </c>
      <c r="C97" s="13">
        <v>27.678571428571427</v>
      </c>
      <c r="D97" s="13">
        <v>51.785714285714285</v>
      </c>
      <c r="E97" s="13">
        <v>15.178571428571429</v>
      </c>
      <c r="F97" s="13">
        <v>108.92857142857143</v>
      </c>
      <c r="G97" s="13">
        <v>81.25</v>
      </c>
      <c r="H97" s="13">
        <v>64.285714285714292</v>
      </c>
      <c r="I97" s="13">
        <v>99.107142857142861</v>
      </c>
      <c r="J97" s="13">
        <v>84.821428571428569</v>
      </c>
      <c r="K97" s="13">
        <v>60.714285714285722</v>
      </c>
    </row>
    <row r="98" spans="1:11" x14ac:dyDescent="0.2">
      <c r="A98" t="s">
        <v>480</v>
      </c>
      <c r="C98" s="13">
        <v>27.61392857142857</v>
      </c>
      <c r="D98" s="13">
        <v>39.757142857142853</v>
      </c>
      <c r="E98" s="13">
        <v>18.193214285714284</v>
      </c>
      <c r="F98" s="13">
        <v>90.706785714285715</v>
      </c>
      <c r="G98" s="13">
        <v>50.992857142857147</v>
      </c>
      <c r="H98" s="13">
        <v>40.707857142857144</v>
      </c>
      <c r="I98" s="13">
        <v>73.464285714285708</v>
      </c>
      <c r="J98" s="28">
        <v>29.774642857142855</v>
      </c>
      <c r="K98" s="13">
        <v>54.925357142857145</v>
      </c>
    </row>
    <row r="99" spans="1:11" x14ac:dyDescent="0.2">
      <c r="A99" t="s">
        <v>436</v>
      </c>
      <c r="C99" s="13">
        <v>27.586187500000023</v>
      </c>
      <c r="D99" s="13">
        <v>55.172374999999974</v>
      </c>
      <c r="E99" s="13">
        <v>13.004916964285712</v>
      </c>
      <c r="F99" s="13">
        <v>90.64033035714283</v>
      </c>
      <c r="G99" s="13">
        <v>70.935910714285711</v>
      </c>
      <c r="H99" s="13">
        <v>61.083700892857124</v>
      </c>
      <c r="I99" s="13">
        <v>96.551656249999795</v>
      </c>
      <c r="J99" s="13">
        <v>110.34475000000022</v>
      </c>
      <c r="K99" s="13">
        <v>45.320165178571386</v>
      </c>
    </row>
    <row r="100" spans="1:11" x14ac:dyDescent="0.2">
      <c r="A100" t="s">
        <v>466</v>
      </c>
      <c r="C100" s="13">
        <v>27.299464285714286</v>
      </c>
      <c r="D100" s="13">
        <v>40.289285714285711</v>
      </c>
      <c r="E100" s="13">
        <v>11.232375000000001</v>
      </c>
      <c r="F100" s="13">
        <v>95.166071428571428</v>
      </c>
      <c r="G100" s="13">
        <v>49.180714285714281</v>
      </c>
      <c r="H100" s="13">
        <v>44.526607142857145</v>
      </c>
      <c r="I100" s="13">
        <v>81.13428571428571</v>
      </c>
      <c r="J100" s="13">
        <v>71.548214285714295</v>
      </c>
      <c r="K100" s="13">
        <v>28.133035714285711</v>
      </c>
    </row>
    <row r="101" spans="1:11" x14ac:dyDescent="0.2">
      <c r="A101" t="s">
        <v>422</v>
      </c>
      <c r="C101" s="13">
        <v>26.59714285714286</v>
      </c>
      <c r="D101" s="13">
        <v>41.558035714285715</v>
      </c>
      <c r="E101" s="13">
        <v>10.805089285714287</v>
      </c>
      <c r="F101" s="13">
        <v>69.817499999999995</v>
      </c>
      <c r="G101" s="13">
        <v>54.856607142857136</v>
      </c>
      <c r="H101" s="13">
        <v>48.207321428571426</v>
      </c>
      <c r="I101" s="13">
        <v>73.142142857142858</v>
      </c>
      <c r="J101" s="13">
        <v>93.09</v>
      </c>
      <c r="K101" s="13">
        <v>33.246428571428574</v>
      </c>
    </row>
    <row r="102" spans="1:11" x14ac:dyDescent="0.2">
      <c r="A102" t="s">
        <v>450</v>
      </c>
      <c r="C102" s="13">
        <v>26.498750000000001</v>
      </c>
      <c r="D102" s="13">
        <v>37.272499999999994</v>
      </c>
      <c r="E102" s="13">
        <v>8.0325000000000006</v>
      </c>
      <c r="F102" s="13">
        <v>79.22</v>
      </c>
      <c r="G102" s="13">
        <v>48.024999999999999</v>
      </c>
      <c r="H102" s="13">
        <v>41.501250000000006</v>
      </c>
      <c r="I102" s="13">
        <v>73.525000000000006</v>
      </c>
      <c r="J102" s="13">
        <v>72.25</v>
      </c>
      <c r="K102" s="28">
        <v>18.848749999999999</v>
      </c>
    </row>
    <row r="103" spans="1:11" x14ac:dyDescent="0.2">
      <c r="A103" t="s">
        <v>482</v>
      </c>
      <c r="C103" s="13">
        <v>26.204642857142858</v>
      </c>
      <c r="D103" s="13">
        <v>37.855892857142855</v>
      </c>
      <c r="E103" s="13">
        <v>14.297321428571427</v>
      </c>
      <c r="F103" s="13">
        <v>84.290178571428569</v>
      </c>
      <c r="G103" s="13">
        <v>46.989107142857144</v>
      </c>
      <c r="H103" s="13">
        <v>45.79410714285715</v>
      </c>
      <c r="I103" s="13">
        <v>77.674999999999997</v>
      </c>
      <c r="J103" s="13">
        <v>68.456428571428575</v>
      </c>
      <c r="K103" s="13">
        <v>25.564464285714287</v>
      </c>
    </row>
    <row r="104" spans="1:11" x14ac:dyDescent="0.2">
      <c r="A104" t="s">
        <v>460</v>
      </c>
      <c r="C104" s="13">
        <v>25.958571428571428</v>
      </c>
      <c r="D104" s="13">
        <v>35.408571428571427</v>
      </c>
      <c r="E104" s="13">
        <v>8.2542857142857144</v>
      </c>
      <c r="F104" s="13">
        <v>76.371428571428567</v>
      </c>
      <c r="G104" s="13">
        <v>45.9</v>
      </c>
      <c r="H104" s="13">
        <v>40.5</v>
      </c>
      <c r="I104" s="13">
        <v>72.128571428571419</v>
      </c>
      <c r="J104" s="13">
        <v>68.657142857142858</v>
      </c>
      <c r="K104" s="28">
        <v>17.82</v>
      </c>
    </row>
    <row r="105" spans="1:11" x14ac:dyDescent="0.2">
      <c r="A105" t="s">
        <v>60</v>
      </c>
      <c r="C105" s="13">
        <v>25.449999999999996</v>
      </c>
      <c r="D105" s="13">
        <v>38.175000000000004</v>
      </c>
      <c r="E105" s="13">
        <v>12.906785714285714</v>
      </c>
      <c r="F105" s="13">
        <v>72.714285714285708</v>
      </c>
      <c r="G105" s="13">
        <v>61.807142857142857</v>
      </c>
      <c r="H105" s="13">
        <v>43.628571428571426</v>
      </c>
      <c r="I105" s="13">
        <v>74.532142857142844</v>
      </c>
      <c r="J105" s="28">
        <v>38.175000000000004</v>
      </c>
      <c r="K105" s="13">
        <v>33.993928571428569</v>
      </c>
    </row>
    <row r="106" spans="1:11" x14ac:dyDescent="0.2">
      <c r="A106" t="s">
        <v>448</v>
      </c>
      <c r="C106" s="13">
        <v>25.087500000000002</v>
      </c>
      <c r="D106" s="13">
        <v>39.225000000000009</v>
      </c>
      <c r="E106" s="13">
        <v>14.2875</v>
      </c>
      <c r="F106" s="13">
        <v>92.174999999999997</v>
      </c>
      <c r="G106" s="13">
        <v>48.262499999999996</v>
      </c>
      <c r="H106" s="13">
        <v>45.637499999999996</v>
      </c>
      <c r="I106" s="13">
        <v>78.787500000000009</v>
      </c>
      <c r="J106" s="13">
        <v>59.325000000000003</v>
      </c>
      <c r="K106" s="28">
        <v>22.837499999999999</v>
      </c>
    </row>
    <row r="107" spans="1:11" x14ac:dyDescent="0.2">
      <c r="A107" t="s">
        <v>474</v>
      </c>
      <c r="C107" s="13">
        <v>24.042857142857144</v>
      </c>
      <c r="D107" s="13">
        <v>29.442857142857143</v>
      </c>
      <c r="E107" s="13">
        <v>13.5</v>
      </c>
      <c r="F107" s="13">
        <v>70.778571428571425</v>
      </c>
      <c r="G107" s="13">
        <v>43.907142857142858</v>
      </c>
      <c r="H107" s="13">
        <v>33.364285714285714</v>
      </c>
      <c r="I107" s="13">
        <v>65.571428571428569</v>
      </c>
      <c r="J107" s="28">
        <v>27.964285714285712</v>
      </c>
      <c r="K107" s="13">
        <v>28.671428571428571</v>
      </c>
    </row>
    <row r="108" spans="1:11" x14ac:dyDescent="0.2">
      <c r="A108" t="s">
        <v>497</v>
      </c>
      <c r="C108" s="13">
        <v>24</v>
      </c>
      <c r="D108" s="13">
        <v>38.25</v>
      </c>
      <c r="E108" s="13">
        <v>12.25</v>
      </c>
      <c r="F108" s="13">
        <v>80.5</v>
      </c>
      <c r="G108" s="13">
        <v>60.75</v>
      </c>
      <c r="H108" s="13">
        <v>48</v>
      </c>
      <c r="I108" s="13">
        <v>86.25</v>
      </c>
      <c r="J108" s="13">
        <v>80.5</v>
      </c>
      <c r="K108" s="13">
        <v>28.5</v>
      </c>
    </row>
    <row r="109" spans="1:11" x14ac:dyDescent="0.2">
      <c r="A109" t="s">
        <v>470</v>
      </c>
      <c r="C109" s="13">
        <v>23.925000000000001</v>
      </c>
      <c r="D109" s="13">
        <v>28.71</v>
      </c>
      <c r="E109" s="13">
        <v>12.045</v>
      </c>
      <c r="F109" s="13">
        <v>76.477499999999992</v>
      </c>
      <c r="G109" s="13">
        <v>44.220000000000006</v>
      </c>
      <c r="H109" s="13">
        <v>35.392499999999998</v>
      </c>
      <c r="I109" s="13">
        <v>69.877500000000012</v>
      </c>
      <c r="J109" s="28">
        <v>26.400000000000002</v>
      </c>
      <c r="K109" s="13">
        <v>36.3825</v>
      </c>
    </row>
    <row r="110" spans="1:11" x14ac:dyDescent="0.2">
      <c r="A110" t="s">
        <v>462</v>
      </c>
      <c r="C110" s="13">
        <v>22.352</v>
      </c>
      <c r="D110" s="13">
        <v>33.527999999999999</v>
      </c>
      <c r="E110" s="13">
        <v>8.3021714285714285</v>
      </c>
      <c r="F110" s="13">
        <v>65.459428571428575</v>
      </c>
      <c r="G110" s="13">
        <v>52.614285714285714</v>
      </c>
      <c r="H110" s="13">
        <v>41.510857142857148</v>
      </c>
      <c r="I110" s="13">
        <v>63.953571428571429</v>
      </c>
      <c r="J110" s="13">
        <v>68.489285714285714</v>
      </c>
      <c r="K110" s="28">
        <v>14.209485714285712</v>
      </c>
    </row>
    <row r="111" spans="1:11" x14ac:dyDescent="0.2">
      <c r="A111" t="s">
        <v>468</v>
      </c>
      <c r="C111" s="13">
        <v>21.764982142857143</v>
      </c>
      <c r="D111" s="13">
        <v>32.647473214285711</v>
      </c>
      <c r="E111" s="13">
        <v>12.592596811224459</v>
      </c>
      <c r="F111" s="13">
        <v>80.841362244897979</v>
      </c>
      <c r="G111" s="13">
        <v>57.521738520408157</v>
      </c>
      <c r="H111" s="13">
        <v>38.86603954081631</v>
      </c>
      <c r="I111" s="13">
        <v>69.958871173469419</v>
      </c>
      <c r="J111" s="28">
        <v>40.42068112244899</v>
      </c>
      <c r="K111" s="13">
        <v>41.97532270408167</v>
      </c>
    </row>
    <row r="112" spans="1:11" x14ac:dyDescent="0.2">
      <c r="A112" t="s">
        <v>438</v>
      </c>
      <c r="C112" s="13">
        <v>21.156107142857142</v>
      </c>
      <c r="D112" s="13">
        <v>39.057428571428566</v>
      </c>
      <c r="E112" s="13">
        <v>11.39175</v>
      </c>
      <c r="F112" s="13">
        <v>82.997035714285715</v>
      </c>
      <c r="G112" s="13">
        <v>53.703964285714285</v>
      </c>
      <c r="H112" s="13">
        <v>53.703964285714285</v>
      </c>
      <c r="I112" s="13">
        <v>79.742249999999999</v>
      </c>
      <c r="J112" s="13">
        <v>87.879214285714284</v>
      </c>
      <c r="K112" s="13">
        <v>36.128121428571433</v>
      </c>
    </row>
    <row r="113" spans="1:11" x14ac:dyDescent="0.2">
      <c r="A113" t="s">
        <v>454</v>
      </c>
      <c r="C113" s="13">
        <v>19.204114285714287</v>
      </c>
      <c r="D113" s="13">
        <v>41.608914285714285</v>
      </c>
      <c r="E113" s="13">
        <v>11.042365714285713</v>
      </c>
      <c r="F113" s="13">
        <v>48.010285714285715</v>
      </c>
      <c r="G113" s="13">
        <v>49.610628571428563</v>
      </c>
      <c r="H113" s="13">
        <v>38.408228571428573</v>
      </c>
      <c r="I113" s="28">
        <v>56.012</v>
      </c>
      <c r="J113" s="13">
        <v>60.813028571428568</v>
      </c>
      <c r="K113" s="28">
        <v>18.563977142857141</v>
      </c>
    </row>
    <row r="114" spans="1:11" x14ac:dyDescent="0.2">
      <c r="A114" t="s">
        <v>452</v>
      </c>
      <c r="C114" s="13">
        <v>18.938571428571432</v>
      </c>
      <c r="D114" s="13">
        <v>41.121250000000011</v>
      </c>
      <c r="E114" s="13">
        <v>8.4346785714285719</v>
      </c>
      <c r="F114" s="13">
        <v>68.389285714285705</v>
      </c>
      <c r="G114" s="13">
        <v>44.628392857142856</v>
      </c>
      <c r="H114" s="13">
        <v>38.052500000000002</v>
      </c>
      <c r="I114" s="13">
        <v>67.249464285714282</v>
      </c>
      <c r="J114" s="13">
        <v>66.548035714285717</v>
      </c>
      <c r="K114" s="28">
        <v>17.097321428571426</v>
      </c>
    </row>
    <row r="115" spans="1:11" x14ac:dyDescent="0.2">
      <c r="A115" t="s">
        <v>472</v>
      </c>
      <c r="C115" s="13">
        <v>17.925000000000001</v>
      </c>
      <c r="D115" s="13">
        <v>26.460714285714285</v>
      </c>
      <c r="E115" s="13">
        <v>8.5357142857142865</v>
      </c>
      <c r="F115" s="13">
        <v>52.06785714285715</v>
      </c>
      <c r="G115" s="13">
        <v>40.971428571428575</v>
      </c>
      <c r="H115" s="28">
        <v>28.167857142857141</v>
      </c>
      <c r="I115" s="28">
        <v>48.653571428571425</v>
      </c>
      <c r="J115" s="28">
        <v>30.728571428571428</v>
      </c>
      <c r="K115" s="13">
        <v>23.046428571428571</v>
      </c>
    </row>
    <row r="116" spans="1:11" x14ac:dyDescent="0.2">
      <c r="A116" t="s">
        <v>446</v>
      </c>
      <c r="C116" s="13">
        <v>17.043433035714283</v>
      </c>
      <c r="D116" s="13">
        <v>37.297790178571425</v>
      </c>
      <c r="E116" s="13">
        <v>12.805665178571427</v>
      </c>
      <c r="F116" s="28">
        <v>31.560504464285717</v>
      </c>
      <c r="G116" s="28">
        <v>37.841093750000006</v>
      </c>
      <c r="H116" s="28">
        <v>29.680674107142853</v>
      </c>
      <c r="I116" s="28">
        <v>48.09323214285714</v>
      </c>
      <c r="J116" s="28">
        <v>38.444160714285715</v>
      </c>
      <c r="K116" s="28">
        <v>5.3787053571428576</v>
      </c>
    </row>
    <row r="117" spans="1:11" x14ac:dyDescent="0.2">
      <c r="A117" t="s">
        <v>478</v>
      </c>
      <c r="C117" s="13">
        <v>16.205850498338879</v>
      </c>
      <c r="D117" s="13">
        <v>30.938441860465105</v>
      </c>
      <c r="E117" s="13">
        <v>13.995961794019951</v>
      </c>
      <c r="F117" s="13">
        <v>54.510588039867073</v>
      </c>
      <c r="G117" s="13">
        <v>54.510588039866988</v>
      </c>
      <c r="H117" s="13">
        <v>33.884960132890349</v>
      </c>
      <c r="I117" s="28">
        <v>50.09081063122904</v>
      </c>
      <c r="J117" s="13">
        <v>53.037328903654334</v>
      </c>
      <c r="K117" s="28">
        <v>20.03632425249171</v>
      </c>
    </row>
    <row r="118" spans="1:11" x14ac:dyDescent="0.2">
      <c r="B118" s="26" t="s">
        <v>501</v>
      </c>
      <c r="C118" s="27">
        <v>0</v>
      </c>
      <c r="D118" s="27">
        <v>0</v>
      </c>
      <c r="E118" s="27">
        <v>0</v>
      </c>
      <c r="F118" s="27">
        <v>1</v>
      </c>
      <c r="G118" s="27">
        <v>1</v>
      </c>
      <c r="H118" s="27">
        <v>2</v>
      </c>
      <c r="I118" s="32">
        <v>5</v>
      </c>
      <c r="J118" s="32">
        <v>7</v>
      </c>
      <c r="K118" s="27">
        <v>10</v>
      </c>
    </row>
  </sheetData>
  <sortState xmlns:xlrd2="http://schemas.microsoft.com/office/spreadsheetml/2017/richdata2" ref="A88:K117">
    <sortCondition descending="1" ref="C88:C117"/>
    <sortCondition descending="1" ref="I88:I117"/>
    <sortCondition descending="1" ref="J88:J117"/>
    <sortCondition descending="1" ref="H88:H117"/>
    <sortCondition descending="1" ref="K88:K117"/>
    <sortCondition descending="1" ref="D88:D117"/>
    <sortCondition descending="1" ref="E88:E117"/>
    <sortCondition descending="1" ref="F88:F117"/>
    <sortCondition descending="1" ref="G88:G1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7094-6FF7-4B43-A7A1-F7D1E8787867}">
  <sheetPr>
    <pageSetUpPr fitToPage="1"/>
  </sheetPr>
  <dimension ref="A1:AL80"/>
  <sheetViews>
    <sheetView tabSelected="1" zoomScaleNormal="100" zoomScaleSheetLayoutView="100" workbookViewId="0">
      <selection activeCell="E31" sqref="E31"/>
    </sheetView>
  </sheetViews>
  <sheetFormatPr defaultColWidth="9.140625" defaultRowHeight="12" x14ac:dyDescent="0.2"/>
  <cols>
    <col min="1" max="1" width="21.5703125" style="6" customWidth="1"/>
    <col min="2" max="2" width="34" style="1" customWidth="1"/>
    <col min="3" max="3" width="45.42578125" style="1" customWidth="1"/>
    <col min="4" max="4" width="15.140625" style="1" customWidth="1"/>
    <col min="5" max="5" width="15" style="1" customWidth="1"/>
    <col min="6" max="6" width="16.42578125" style="1" customWidth="1"/>
    <col min="7" max="7" width="8.85546875" style="1" customWidth="1"/>
    <col min="8" max="8" width="9.5703125" style="1" customWidth="1"/>
    <col min="9" max="9" width="26.28515625" style="1" customWidth="1"/>
    <col min="10" max="18" width="12.5703125" style="1" customWidth="1"/>
    <col min="19" max="19" width="14.42578125" style="1" customWidth="1"/>
    <col min="20" max="20" width="12.5703125" style="1" customWidth="1"/>
    <col min="21" max="21" width="14.140625" style="1" customWidth="1"/>
    <col min="22" max="22" width="13.140625" style="1" customWidth="1"/>
    <col min="23" max="24" width="13.5703125" style="1" customWidth="1"/>
    <col min="25" max="25" width="13.85546875" style="1" customWidth="1"/>
    <col min="26" max="26" width="14.5703125" style="1" customWidth="1"/>
    <col min="27" max="27" width="14.85546875" style="1" customWidth="1"/>
    <col min="28" max="36" width="12.5703125" style="1" customWidth="1"/>
    <col min="37" max="16384" width="9.140625" style="1"/>
  </cols>
  <sheetData>
    <row r="1" spans="1:36" ht="43.5" customHeight="1" x14ac:dyDescent="0.2">
      <c r="A1" s="332" t="s">
        <v>0</v>
      </c>
      <c r="B1" s="333"/>
      <c r="C1" s="333"/>
      <c r="D1" s="333"/>
      <c r="E1" s="333"/>
      <c r="F1" s="333"/>
      <c r="G1" s="333"/>
      <c r="H1" s="333"/>
      <c r="I1" s="314" t="s">
        <v>1</v>
      </c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</row>
    <row r="2" spans="1:36" ht="24.75" customHeight="1" x14ac:dyDescent="0.2">
      <c r="A2" s="334" t="s">
        <v>2</v>
      </c>
      <c r="B2" s="335"/>
      <c r="C2" s="335"/>
      <c r="D2" s="335"/>
      <c r="E2" s="335"/>
      <c r="F2" s="335"/>
      <c r="G2" s="335"/>
      <c r="H2" s="335"/>
      <c r="I2" s="307" t="s">
        <v>3</v>
      </c>
      <c r="J2" s="308"/>
      <c r="K2" s="308"/>
      <c r="L2" s="308"/>
      <c r="M2" s="308"/>
      <c r="N2" s="308"/>
      <c r="O2" s="308"/>
      <c r="P2" s="308"/>
      <c r="Q2" s="308"/>
      <c r="R2" s="308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10"/>
    </row>
    <row r="3" spans="1:36" ht="24.75" customHeight="1" x14ac:dyDescent="0.2">
      <c r="A3" s="336"/>
      <c r="B3" s="337"/>
      <c r="C3" s="337"/>
      <c r="D3" s="337"/>
      <c r="E3" s="337"/>
      <c r="F3" s="337"/>
      <c r="G3" s="337"/>
      <c r="H3" s="337"/>
      <c r="I3" s="311" t="s">
        <v>502</v>
      </c>
      <c r="J3" s="312"/>
      <c r="K3" s="312"/>
      <c r="L3" s="312"/>
      <c r="M3" s="312"/>
      <c r="N3" s="312"/>
      <c r="O3" s="312"/>
      <c r="P3" s="312"/>
      <c r="Q3" s="312"/>
      <c r="R3" s="313"/>
      <c r="S3" s="320" t="s">
        <v>503</v>
      </c>
      <c r="T3" s="320"/>
      <c r="U3" s="320"/>
      <c r="V3" s="320"/>
      <c r="W3" s="320"/>
      <c r="X3" s="320"/>
      <c r="Y3" s="320"/>
      <c r="Z3" s="320"/>
      <c r="AA3" s="321"/>
      <c r="AB3" s="320" t="s">
        <v>6</v>
      </c>
      <c r="AC3" s="320"/>
      <c r="AD3" s="320"/>
      <c r="AE3" s="320"/>
      <c r="AF3" s="320"/>
      <c r="AG3" s="320"/>
      <c r="AH3" s="320"/>
      <c r="AI3" s="320"/>
      <c r="AJ3" s="324"/>
    </row>
    <row r="4" spans="1:36" ht="29.25" customHeight="1" x14ac:dyDescent="0.2">
      <c r="A4" s="342" t="s">
        <v>504</v>
      </c>
      <c r="B4" s="329" t="s">
        <v>0</v>
      </c>
      <c r="C4" s="331" t="s">
        <v>7</v>
      </c>
      <c r="D4" s="331" t="s">
        <v>505</v>
      </c>
      <c r="E4" s="331" t="s">
        <v>9</v>
      </c>
      <c r="F4" s="331" t="s">
        <v>506</v>
      </c>
      <c r="G4" s="331" t="s">
        <v>11</v>
      </c>
      <c r="H4" s="344" t="s">
        <v>13</v>
      </c>
      <c r="I4" s="202" t="s">
        <v>507</v>
      </c>
      <c r="J4" s="248" t="s">
        <v>14</v>
      </c>
      <c r="K4" s="249" t="s">
        <v>15</v>
      </c>
      <c r="L4" s="249" t="s">
        <v>16</v>
      </c>
      <c r="M4" s="249" t="s">
        <v>17</v>
      </c>
      <c r="N4" s="249" t="s">
        <v>508</v>
      </c>
      <c r="O4" s="249" t="s">
        <v>509</v>
      </c>
      <c r="P4" s="249" t="s">
        <v>20</v>
      </c>
      <c r="Q4" s="249" t="s">
        <v>21</v>
      </c>
      <c r="R4" s="249" t="s">
        <v>22</v>
      </c>
      <c r="S4" s="250" t="s">
        <v>14</v>
      </c>
      <c r="T4" s="251" t="s">
        <v>15</v>
      </c>
      <c r="U4" s="251" t="s">
        <v>16</v>
      </c>
      <c r="V4" s="251" t="s">
        <v>17</v>
      </c>
      <c r="W4" s="251" t="s">
        <v>508</v>
      </c>
      <c r="X4" s="251" t="s">
        <v>509</v>
      </c>
      <c r="Y4" s="251" t="s">
        <v>20</v>
      </c>
      <c r="Z4" s="251" t="s">
        <v>21</v>
      </c>
      <c r="AA4" s="252" t="s">
        <v>22</v>
      </c>
      <c r="AB4" s="248" t="s">
        <v>14</v>
      </c>
      <c r="AC4" s="249" t="s">
        <v>23</v>
      </c>
      <c r="AD4" s="249" t="s">
        <v>16</v>
      </c>
      <c r="AE4" s="249" t="s">
        <v>17</v>
      </c>
      <c r="AF4" s="249" t="s">
        <v>508</v>
      </c>
      <c r="AG4" s="249" t="s">
        <v>509</v>
      </c>
      <c r="AH4" s="249" t="s">
        <v>20</v>
      </c>
      <c r="AI4" s="249" t="s">
        <v>21</v>
      </c>
      <c r="AJ4" s="253" t="s">
        <v>22</v>
      </c>
    </row>
    <row r="5" spans="1:36" ht="29.25" customHeight="1" x14ac:dyDescent="0.2">
      <c r="A5" s="343"/>
      <c r="B5" s="330"/>
      <c r="C5" s="304"/>
      <c r="D5" s="304"/>
      <c r="E5" s="304"/>
      <c r="F5" s="304"/>
      <c r="G5" s="304"/>
      <c r="H5" s="345"/>
      <c r="I5" s="271" t="s">
        <v>510</v>
      </c>
      <c r="J5" s="322"/>
      <c r="K5" s="322"/>
      <c r="L5" s="322"/>
      <c r="M5" s="322"/>
      <c r="N5" s="322"/>
      <c r="O5" s="322"/>
      <c r="P5" s="322"/>
      <c r="Q5" s="322"/>
      <c r="R5" s="323"/>
      <c r="S5" s="245" t="s">
        <v>24</v>
      </c>
      <c r="T5" s="246" t="s">
        <v>25</v>
      </c>
      <c r="U5" s="246" t="s">
        <v>26</v>
      </c>
      <c r="V5" s="246" t="s">
        <v>27</v>
      </c>
      <c r="W5" s="246" t="s">
        <v>28</v>
      </c>
      <c r="X5" s="246" t="s">
        <v>29</v>
      </c>
      <c r="Y5" s="246" t="s">
        <v>30</v>
      </c>
      <c r="Z5" s="246" t="s">
        <v>31</v>
      </c>
      <c r="AA5" s="247" t="s">
        <v>32</v>
      </c>
      <c r="AB5" s="326" t="s">
        <v>33</v>
      </c>
      <c r="AC5" s="327"/>
      <c r="AD5" s="327"/>
      <c r="AE5" s="327"/>
      <c r="AF5" s="327"/>
      <c r="AG5" s="327"/>
      <c r="AH5" s="327"/>
      <c r="AI5" s="327"/>
      <c r="AJ5" s="328"/>
    </row>
    <row r="6" spans="1:36" ht="52.5" customHeight="1" x14ac:dyDescent="0.2">
      <c r="A6" s="220">
        <v>518</v>
      </c>
      <c r="B6" s="18"/>
      <c r="C6" s="56" t="s">
        <v>511</v>
      </c>
      <c r="D6" s="56">
        <v>183</v>
      </c>
      <c r="E6" s="56"/>
      <c r="F6" s="56">
        <v>183</v>
      </c>
      <c r="G6" s="56">
        <v>533</v>
      </c>
      <c r="H6" s="130">
        <v>43</v>
      </c>
      <c r="I6" s="254" t="s">
        <v>512</v>
      </c>
      <c r="J6" s="255">
        <f>+'FRIDA data'!E57/'FRIDA data'!E44</f>
        <v>1.3222566964285714</v>
      </c>
      <c r="K6" s="256">
        <f>+'FRIDA data'!F57/'FRIDA data'!F44</f>
        <v>1.7901321428571428</v>
      </c>
      <c r="L6" s="257">
        <f>+'FRIDA data'!G57/'FRIDA data'!G44</f>
        <v>1.30725</v>
      </c>
      <c r="M6" s="256">
        <f>+'FRIDA data'!H57/'FRIDA data'!H44</f>
        <v>1.8308169642857142</v>
      </c>
      <c r="N6" s="256">
        <f>+'FRIDA data'!I57/'FRIDA data'!I44</f>
        <v>1.570787888198758</v>
      </c>
      <c r="O6" s="256">
        <f>+'FRIDA data'!J57/'FRIDA data'!J44</f>
        <v>2.0243179442508712</v>
      </c>
      <c r="P6" s="256">
        <f>+'FRIDA data'!K57/'FRIDA data'!K44</f>
        <v>1.5622971428571426</v>
      </c>
      <c r="Q6" s="256">
        <f>+'FRIDA data'!L57/'FRIDA data'!L44</f>
        <v>1.7260227272727273</v>
      </c>
      <c r="R6" s="258">
        <f>+'FRIDA data'!M57/'FRIDA data'!M44</f>
        <v>1.3425991071428571</v>
      </c>
      <c r="S6" s="259">
        <f>+'FRIDA data'!E57</f>
        <v>21.156107142857142</v>
      </c>
      <c r="T6" s="260">
        <f>+'FRIDA data'!F57</f>
        <v>53.703964285714285</v>
      </c>
      <c r="U6" s="260">
        <f>+'FRIDA data'!G57</f>
        <v>79.742249999999999</v>
      </c>
      <c r="V6" s="260">
        <f>+'FRIDA data'!H57</f>
        <v>87.879214285714284</v>
      </c>
      <c r="W6" s="260">
        <f>+'FRIDA data'!I57</f>
        <v>36.128121428571433</v>
      </c>
      <c r="X6" s="260">
        <f>+'FRIDA data'!J57</f>
        <v>82.997035714285715</v>
      </c>
      <c r="Y6" s="260">
        <f>+'FRIDA data'!K57</f>
        <v>39.057428571428566</v>
      </c>
      <c r="Z6" s="260">
        <f>+'FRIDA data'!L57</f>
        <v>11.39175</v>
      </c>
      <c r="AA6" s="261">
        <f>+'FRIDA data'!M57</f>
        <v>53.703964285714285</v>
      </c>
      <c r="AB6" s="262">
        <f>+'FRIDA data'!Q14</f>
        <v>592.37099999999998</v>
      </c>
      <c r="AC6" s="263">
        <f>+'FRIDA data'!F14</f>
        <v>1503.711</v>
      </c>
      <c r="AD6" s="263">
        <f>+'FRIDA data'!G14</f>
        <v>2232.7829999999999</v>
      </c>
      <c r="AE6" s="263">
        <f>+'FRIDA data'!H14</f>
        <v>2460.6179999999999</v>
      </c>
      <c r="AF6" s="263">
        <f>+'FRIDA data'!I14+'FRIDA data'!J14</f>
        <v>1011.5874</v>
      </c>
      <c r="AG6" s="263">
        <f>+'FRIDA data'!K14+'FRIDA data'!L14</f>
        <v>2323.9169999999999</v>
      </c>
      <c r="AH6" s="263">
        <f>+'FRIDA data'!M14</f>
        <v>1093.6079999999999</v>
      </c>
      <c r="AI6" s="263">
        <f>+'FRIDA data'!N14</f>
        <v>318.96899999999999</v>
      </c>
      <c r="AJ6" s="264">
        <f>+'FRIDA data'!O14</f>
        <v>1503.711</v>
      </c>
    </row>
    <row r="7" spans="1:36" ht="48.75" customHeight="1" x14ac:dyDescent="0.2">
      <c r="A7" s="220" t="s">
        <v>513</v>
      </c>
      <c r="B7" s="18"/>
      <c r="C7" s="56" t="s">
        <v>514</v>
      </c>
      <c r="D7" s="56">
        <v>211</v>
      </c>
      <c r="E7" s="56"/>
      <c r="F7" s="56">
        <v>211</v>
      </c>
      <c r="G7" s="56">
        <v>677</v>
      </c>
      <c r="H7" s="130">
        <v>12</v>
      </c>
      <c r="I7" s="200" t="s">
        <v>515</v>
      </c>
      <c r="J7" s="94">
        <f>+'FRIDA data'!E59/'FRIDA data'!E44</f>
        <v>1.7614732142857146</v>
      </c>
      <c r="K7" s="63">
        <f>+'FRIDA data'!F59/'FRIDA data'!F44</f>
        <v>1.8286666666666669</v>
      </c>
      <c r="L7" s="63">
        <f>+'FRIDA data'!G59/'FRIDA data'!G44</f>
        <v>1.5194964871194381</v>
      </c>
      <c r="M7" s="63">
        <f>+'FRIDA data'!H59/'FRIDA data'!H44</f>
        <v>1.6641369047619046</v>
      </c>
      <c r="N7" s="117">
        <f>+'FRIDA data'!I59/'FRIDA data'!I44</f>
        <v>1.3826397515527951</v>
      </c>
      <c r="O7" s="63">
        <f>+'FRIDA data'!J59/'FRIDA data'!J44</f>
        <v>2.5989024390243904</v>
      </c>
      <c r="P7" s="55">
        <f>+'FRIDA data'!K59/'FRIDA data'!K44</f>
        <v>1.3805428571428573</v>
      </c>
      <c r="Q7" s="63">
        <f>+'FRIDA data'!L59/'FRIDA data'!L44</f>
        <v>2.0894480519480521</v>
      </c>
      <c r="R7" s="78">
        <f>+'FRIDA data'!M59/'FRIDA data'!M44</f>
        <v>1.6842321428571427</v>
      </c>
      <c r="S7" s="73">
        <f>+'FRIDA data'!E59</f>
        <v>28.183571428571433</v>
      </c>
      <c r="T7" s="66">
        <f>+'FRIDA data'!F59</f>
        <v>54.860000000000007</v>
      </c>
      <c r="U7" s="66">
        <f>+'FRIDA data'!G59</f>
        <v>92.689285714285717</v>
      </c>
      <c r="V7" s="66">
        <f>+'FRIDA data'!H59</f>
        <v>79.878571428571419</v>
      </c>
      <c r="W7" s="66">
        <f>+'FRIDA data'!I59</f>
        <v>31.800714285714289</v>
      </c>
      <c r="X7" s="66">
        <f>+'FRIDA data'!J59</f>
        <v>106.55500000000001</v>
      </c>
      <c r="Y7" s="66">
        <f>+'FRIDA data'!K59</f>
        <v>34.513571428571431</v>
      </c>
      <c r="Z7" s="66">
        <f>+'FRIDA data'!L59</f>
        <v>13.790357142857143</v>
      </c>
      <c r="AA7" s="67">
        <f>+'FRIDA data'!M59</f>
        <v>67.369285714285709</v>
      </c>
      <c r="AB7" s="68">
        <f>+'FRIDA data'!Q16</f>
        <v>789.1400000000001</v>
      </c>
      <c r="AC7" s="69">
        <f>+'FRIDA data'!F16</f>
        <v>1536.0800000000002</v>
      </c>
      <c r="AD7" s="69">
        <f>+'FRIDA data'!G16</f>
        <v>2595.3000000000002</v>
      </c>
      <c r="AE7" s="70">
        <f>+'FRIDA data'!H16</f>
        <v>2236.6</v>
      </c>
      <c r="AF7" s="70">
        <f>+'FRIDA data'!I16+'FRIDA data'!J16</f>
        <v>890.42000000000007</v>
      </c>
      <c r="AG7" s="70">
        <f>+'FRIDA data'!K16+'FRIDA data'!L16</f>
        <v>2983.54</v>
      </c>
      <c r="AH7" s="70">
        <f>+'FRIDA data'!M16</f>
        <v>966.38</v>
      </c>
      <c r="AI7" s="70">
        <f>+'FRIDA data'!N16</f>
        <v>386.13</v>
      </c>
      <c r="AJ7" s="221">
        <f>+'FRIDA data'!O16</f>
        <v>1886.34</v>
      </c>
    </row>
    <row r="8" spans="1:36" ht="56.25" customHeight="1" x14ac:dyDescent="0.2">
      <c r="A8" s="220">
        <v>805</v>
      </c>
      <c r="B8" s="18"/>
      <c r="C8" s="56" t="s">
        <v>516</v>
      </c>
      <c r="D8" s="56">
        <v>131</v>
      </c>
      <c r="E8" s="60" t="s">
        <v>35</v>
      </c>
      <c r="F8" s="56">
        <v>111</v>
      </c>
      <c r="G8" s="56">
        <v>715</v>
      </c>
      <c r="H8" s="130">
        <v>28</v>
      </c>
      <c r="I8" s="200" t="s">
        <v>517</v>
      </c>
      <c r="J8" s="94">
        <f>+'FRIDA data'!E51/'FRIDA data'!E44</f>
        <v>2.4572247023809517</v>
      </c>
      <c r="K8" s="63">
        <f>+'FRIDA data'!F51/'FRIDA data'!F44</f>
        <v>1.5356111111111115</v>
      </c>
      <c r="L8" s="63">
        <f>+'FRIDA data'!G51/'FRIDA data'!G44</f>
        <v>1.3358216237314622</v>
      </c>
      <c r="M8" s="63">
        <f>+'FRIDA data'!H51/'FRIDA data'!H44</f>
        <v>1.9412822420634954</v>
      </c>
      <c r="N8" s="63">
        <f>+'FRIDA data'!I51/'FRIDA data'!I44</f>
        <v>1.3259342650103512</v>
      </c>
      <c r="O8" s="63">
        <f>+'FRIDA data'!J51/'FRIDA data'!J44</f>
        <v>1.8647720673635313</v>
      </c>
      <c r="P8" s="63">
        <f>+'FRIDA data'!K51/'FRIDA data'!K44</f>
        <v>1.8283857142857141</v>
      </c>
      <c r="Q8" s="63">
        <f>+'FRIDA data'!L51/'FRIDA data'!L44</f>
        <v>1.9683080808080835</v>
      </c>
      <c r="R8" s="64">
        <f>+'FRIDA data'!M51/'FRIDA data'!M44</f>
        <v>1.2368973214285712</v>
      </c>
      <c r="S8" s="65">
        <f>+'FRIDA data'!E51</f>
        <v>39.315595238095227</v>
      </c>
      <c r="T8" s="66">
        <f>+'FRIDA data'!F51</f>
        <v>46.068333333333342</v>
      </c>
      <c r="U8" s="66">
        <f>+'FRIDA data'!G51</f>
        <v>81.485119047619193</v>
      </c>
      <c r="V8" s="66">
        <f>+'FRIDA data'!H51</f>
        <v>93.181547619047777</v>
      </c>
      <c r="W8" s="66">
        <f>+'FRIDA data'!I51</f>
        <v>30.496488095238078</v>
      </c>
      <c r="X8" s="66">
        <f>+'FRIDA data'!J51</f>
        <v>76.455654761904782</v>
      </c>
      <c r="Y8" s="66">
        <f>+'FRIDA data'!K51</f>
        <v>45.709642857142853</v>
      </c>
      <c r="Z8" s="66">
        <f>+'FRIDA data'!L51</f>
        <v>12.990833333333351</v>
      </c>
      <c r="AA8" s="67">
        <f>+'FRIDA data'!M51</f>
        <v>49.475892857142853</v>
      </c>
      <c r="AB8" s="68">
        <f>+'FRIDA data'!Q7</f>
        <v>1100.8366666666664</v>
      </c>
      <c r="AC8" s="69">
        <f>+'FRIDA data'!F7</f>
        <v>1289.9133333333336</v>
      </c>
      <c r="AD8" s="69">
        <f>+'FRIDA data'!G7</f>
        <v>2281.5833333333376</v>
      </c>
      <c r="AE8" s="70">
        <f>+'FRIDA data'!H7</f>
        <v>2609.0833333333376</v>
      </c>
      <c r="AF8" s="70">
        <f>+'FRIDA data'!I7+'FRIDA data'!J7</f>
        <v>853.90166666666619</v>
      </c>
      <c r="AG8" s="70">
        <f>+'FRIDA data'!K7+'FRIDA data'!L7</f>
        <v>2140.7583333333341</v>
      </c>
      <c r="AH8" s="70">
        <f>+'FRIDA data'!M7</f>
        <v>1279.8699999999999</v>
      </c>
      <c r="AI8" s="70">
        <f>+'FRIDA data'!N7</f>
        <v>363.74333333333379</v>
      </c>
      <c r="AJ8" s="221">
        <f>+'FRIDA data'!O7</f>
        <v>1385.3249999999998</v>
      </c>
    </row>
    <row r="9" spans="1:36" ht="54" customHeight="1" x14ac:dyDescent="0.2">
      <c r="A9" s="220">
        <v>1003</v>
      </c>
      <c r="B9" s="18"/>
      <c r="C9" s="56" t="s">
        <v>36</v>
      </c>
      <c r="D9" s="56">
        <v>128</v>
      </c>
      <c r="E9" s="56" t="s">
        <v>37</v>
      </c>
      <c r="F9" s="56">
        <v>102</v>
      </c>
      <c r="G9" s="56">
        <v>737</v>
      </c>
      <c r="H9" s="130">
        <v>12</v>
      </c>
      <c r="I9" s="200" t="s">
        <v>518</v>
      </c>
      <c r="J9" s="94">
        <f>+'FRIDA data'!E50/'FRIDA data'!E44</f>
        <v>2.0228571428571427</v>
      </c>
      <c r="K9" s="63">
        <f>+'FRIDA data'!F50/'FRIDA data'!F44</f>
        <v>1.4080000000000001</v>
      </c>
      <c r="L9" s="55">
        <f>+'FRIDA data'!G50/'FRIDA data'!G44</f>
        <v>1.0641686182669789</v>
      </c>
      <c r="M9" s="63">
        <f>+'FRIDA data'!H50/'FRIDA data'!H44</f>
        <v>1.6380952380952378</v>
      </c>
      <c r="N9" s="63">
        <f>+'FRIDA data'!I50/'FRIDA data'!I44</f>
        <v>1.2362732919254658</v>
      </c>
      <c r="O9" s="63">
        <f>+'FRIDA data'!J50/'FRIDA data'!J44</f>
        <v>1.5108013937282228</v>
      </c>
      <c r="P9" s="63">
        <f>+'FRIDA data'!K50/'FRIDA data'!K44</f>
        <v>1.4646857142857144</v>
      </c>
      <c r="Q9" s="63">
        <f>+'FRIDA data'!L50/'FRIDA data'!L44</f>
        <v>1.426839826839827</v>
      </c>
      <c r="R9" s="72">
        <f>+'FRIDA data'!M50/'FRIDA data'!M44</f>
        <v>1.1657142857142857</v>
      </c>
      <c r="S9" s="73">
        <f>+'FRIDA data'!E50</f>
        <v>32.365714285714283</v>
      </c>
      <c r="T9" s="66">
        <f>+'FRIDA data'!F50</f>
        <v>42.24</v>
      </c>
      <c r="U9" s="66">
        <f>+'FRIDA data'!G50</f>
        <v>64.914285714285711</v>
      </c>
      <c r="V9" s="66">
        <f>+'FRIDA data'!H50</f>
        <v>78.628571428571419</v>
      </c>
      <c r="W9" s="66">
        <f>+'FRIDA data'!I50</f>
        <v>28.434285714285714</v>
      </c>
      <c r="X9" s="66">
        <f>+'FRIDA data'!J50</f>
        <v>61.942857142857136</v>
      </c>
      <c r="Y9" s="66">
        <f>+'FRIDA data'!K50</f>
        <v>36.617142857142859</v>
      </c>
      <c r="Z9" s="66">
        <f>+'FRIDA data'!L50</f>
        <v>9.4171428571428581</v>
      </c>
      <c r="AA9" s="74">
        <f>+'FRIDA data'!M50</f>
        <v>46.628571428571426</v>
      </c>
      <c r="AB9" s="75">
        <f>+'FRIDA data'!Q6</f>
        <v>906.24</v>
      </c>
      <c r="AC9" s="69">
        <f>+'FRIDA data'!F6</f>
        <v>1182.72</v>
      </c>
      <c r="AD9" s="69">
        <f>+'FRIDA data'!G6</f>
        <v>1817.6</v>
      </c>
      <c r="AE9" s="70">
        <f>+'FRIDA data'!H6</f>
        <v>2201.6</v>
      </c>
      <c r="AF9" s="70">
        <f>+'FRIDA data'!I6+'FRIDA data'!J6</f>
        <v>796.16</v>
      </c>
      <c r="AG9" s="70">
        <f>+'FRIDA data'!K6+'FRIDA data'!L6</f>
        <v>1734.4</v>
      </c>
      <c r="AH9" s="70">
        <f>+'FRIDA data'!M6</f>
        <v>1025.28</v>
      </c>
      <c r="AI9" s="70">
        <f>+'FRIDA data'!N6</f>
        <v>263.68</v>
      </c>
      <c r="AJ9" s="221">
        <f>+'FRIDA data'!O6</f>
        <v>1305.5999999999999</v>
      </c>
    </row>
    <row r="10" spans="1:36" ht="53.25" customHeight="1" x14ac:dyDescent="0.2">
      <c r="A10" s="220">
        <v>1693</v>
      </c>
      <c r="B10" s="18"/>
      <c r="C10" s="56" t="s">
        <v>519</v>
      </c>
      <c r="D10" s="56">
        <v>259</v>
      </c>
      <c r="E10" s="56"/>
      <c r="F10" s="56">
        <v>259</v>
      </c>
      <c r="G10" s="56">
        <v>769</v>
      </c>
      <c r="H10" s="130">
        <v>6</v>
      </c>
      <c r="I10" s="200" t="s">
        <v>520</v>
      </c>
      <c r="J10" s="94">
        <f>+'FRIDA data'!E60/'FRIDA data'!E44</f>
        <v>1.7940375</v>
      </c>
      <c r="K10" s="63">
        <f>+'FRIDA data'!F60/'FRIDA data'!F44</f>
        <v>1.8604833333333335</v>
      </c>
      <c r="L10" s="63">
        <f>+'FRIDA data'!G60/'FRIDA data'!G44</f>
        <v>1.5424147540983606</v>
      </c>
      <c r="M10" s="63">
        <f>+'FRIDA data'!H60/'FRIDA data'!H44</f>
        <v>1.69436875</v>
      </c>
      <c r="N10" s="63">
        <f>+'FRIDA data'!I60/'FRIDA data'!I44</f>
        <v>1.4074960869565218</v>
      </c>
      <c r="O10" s="63">
        <f>+'FRIDA data'!J60/'FRIDA data'!J44</f>
        <v>2.644868292682927</v>
      </c>
      <c r="P10" s="55">
        <f>+'FRIDA data'!K60/'FRIDA data'!K44</f>
        <v>1.4033359999999999</v>
      </c>
      <c r="Q10" s="63">
        <f>+'FRIDA data'!L60/'FRIDA data'!L44</f>
        <v>2.1262666666666665</v>
      </c>
      <c r="R10" s="77">
        <f>+'FRIDA data'!M60/'FRIDA data'!M44</f>
        <v>1.7143025000000001</v>
      </c>
      <c r="S10" s="65">
        <f>+'FRIDA data'!E60</f>
        <v>28.704599999999999</v>
      </c>
      <c r="T10" s="66">
        <f>+'FRIDA data'!F60</f>
        <v>55.814500000000002</v>
      </c>
      <c r="U10" s="66">
        <f>+'FRIDA data'!G60</f>
        <v>94.087299999999999</v>
      </c>
      <c r="V10" s="66">
        <f>+'FRIDA data'!H60</f>
        <v>81.329700000000003</v>
      </c>
      <c r="W10" s="66">
        <f>+'FRIDA data'!I60</f>
        <v>32.372410000000002</v>
      </c>
      <c r="X10" s="66">
        <f>+'FRIDA data'!J60</f>
        <v>108.4396</v>
      </c>
      <c r="Y10" s="66">
        <f>+'FRIDA data'!K60</f>
        <v>35.083399999999997</v>
      </c>
      <c r="Z10" s="66">
        <f>+'FRIDA data'!L60</f>
        <v>14.033359999999998</v>
      </c>
      <c r="AA10" s="67">
        <f>+'FRIDA data'!M60</f>
        <v>68.572100000000006</v>
      </c>
      <c r="AB10" s="68">
        <f>+'FRIDA data'!Q17</f>
        <v>803.72879999999998</v>
      </c>
      <c r="AC10" s="69">
        <f>+'FRIDA data'!F17</f>
        <v>1562.806</v>
      </c>
      <c r="AD10" s="69">
        <f>+'FRIDA data'!G17</f>
        <v>2634.4443999999999</v>
      </c>
      <c r="AE10" s="70">
        <f>+'FRIDA data'!H17</f>
        <v>2277.2316000000001</v>
      </c>
      <c r="AF10" s="70">
        <f>+'FRIDA data'!I17+'FRIDA data'!J17</f>
        <v>906.42747999999995</v>
      </c>
      <c r="AG10" s="70">
        <f>+'FRIDA data'!K18+'FRIDA data'!L17</f>
        <v>2357.8112500000002</v>
      </c>
      <c r="AH10" s="70">
        <f>+'FRIDA data'!M17</f>
        <v>982.33519999999999</v>
      </c>
      <c r="AI10" s="70">
        <f>+'FRIDA data'!N17</f>
        <v>392.93407999999994</v>
      </c>
      <c r="AJ10" s="221">
        <f>+'FRIDA data'!O17</f>
        <v>1920.0188000000003</v>
      </c>
    </row>
    <row r="11" spans="1:36" ht="44.25" customHeight="1" x14ac:dyDescent="0.2">
      <c r="A11" s="220">
        <v>795</v>
      </c>
      <c r="B11" s="18"/>
      <c r="C11" s="56" t="s">
        <v>39</v>
      </c>
      <c r="D11" s="56">
        <v>145</v>
      </c>
      <c r="E11" s="60" t="s">
        <v>40</v>
      </c>
      <c r="F11" s="56">
        <v>116</v>
      </c>
      <c r="G11" s="56">
        <v>816</v>
      </c>
      <c r="H11" s="130">
        <v>12</v>
      </c>
      <c r="I11" s="200" t="s">
        <v>521</v>
      </c>
      <c r="J11" s="94">
        <f>+'FRIDA data'!E49/'FRIDA data'!E44</f>
        <v>1.6623214285714287</v>
      </c>
      <c r="K11" s="63">
        <f>+'FRIDA data'!F49/'FRIDA data'!F44</f>
        <v>1.6069107142857142</v>
      </c>
      <c r="L11" s="55">
        <f>+'FRIDA data'!G49/'FRIDA data'!G44</f>
        <v>1.1990515222482436</v>
      </c>
      <c r="M11" s="63">
        <f>+'FRIDA data'!H49/'FRIDA data'!H44</f>
        <v>1.9393750000000001</v>
      </c>
      <c r="N11" s="63">
        <f>+'FRIDA data'!I49/'FRIDA data'!I44</f>
        <v>1.445496894409938</v>
      </c>
      <c r="O11" s="63">
        <f>+'FRIDA data'!J49/'FRIDA data'!J44</f>
        <v>1.7028658536585364</v>
      </c>
      <c r="P11" s="63">
        <f>+'FRIDA data'!K49/'FRIDA data'!K44</f>
        <v>1.6623214285714285</v>
      </c>
      <c r="Q11" s="63">
        <f>+'FRIDA data'!L49/'FRIDA data'!L44</f>
        <v>1.6371347402597405</v>
      </c>
      <c r="R11" s="78">
        <f>+'FRIDA data'!M49/'FRIDA data'!M44</f>
        <v>1.3714151785714284</v>
      </c>
      <c r="S11" s="73">
        <f>+'FRIDA data'!E55</f>
        <v>28.12892857142857</v>
      </c>
      <c r="T11" s="66">
        <f>+'FRIDA data'!F55</f>
        <v>54.885714285714286</v>
      </c>
      <c r="U11" s="66">
        <f>+'FRIDA data'!G55</f>
        <v>92.41785714285713</v>
      </c>
      <c r="V11" s="66">
        <f>+'FRIDA data'!H55</f>
        <v>79.907142857142858</v>
      </c>
      <c r="W11" s="66">
        <f>+'FRIDA data'!I55</f>
        <v>31.720714285714283</v>
      </c>
      <c r="X11" s="66">
        <f>+'FRIDA data'!J55</f>
        <v>106.54285714285714</v>
      </c>
      <c r="Y11" s="66">
        <f>+'FRIDA data'!K55</f>
        <v>34.384285714285717</v>
      </c>
      <c r="Z11" s="66">
        <f>+'FRIDA data'!L55</f>
        <v>13.761785714285717</v>
      </c>
      <c r="AA11" s="74">
        <f>+'FRIDA data'!M55</f>
        <v>67.396428571428572</v>
      </c>
      <c r="AB11" s="75">
        <f>+'FRIDA data'!Q5</f>
        <v>744.72</v>
      </c>
      <c r="AC11" s="69">
        <f>+'FRIDA data'!F5</f>
        <v>1349.8049999999998</v>
      </c>
      <c r="AD11" s="69">
        <f>+'FRIDA data'!G5</f>
        <v>2047.98</v>
      </c>
      <c r="AE11" s="70">
        <f>+'FRIDA data'!H5</f>
        <v>2606.52</v>
      </c>
      <c r="AF11" s="70">
        <f>+'FRIDA data'!I5+'FRIDA data'!J5</f>
        <v>930.90000000000009</v>
      </c>
      <c r="AG11" s="70">
        <f>+'FRIDA data'!K5+'FRIDA data'!L5</f>
        <v>1954.8899999999999</v>
      </c>
      <c r="AH11" s="70">
        <f>+'FRIDA data'!M5</f>
        <v>1163.625</v>
      </c>
      <c r="AI11" s="70">
        <f>+'FRIDA data'!N5</f>
        <v>302.54250000000002</v>
      </c>
      <c r="AJ11" s="221">
        <f>+'FRIDA data'!O5</f>
        <v>1535.9849999999999</v>
      </c>
    </row>
    <row r="12" spans="1:36" ht="51" customHeight="1" x14ac:dyDescent="0.2">
      <c r="A12" s="220">
        <v>1664</v>
      </c>
      <c r="B12" s="18"/>
      <c r="C12" s="56" t="s">
        <v>522</v>
      </c>
      <c r="D12" s="56">
        <v>250</v>
      </c>
      <c r="E12" s="56" t="s">
        <v>42</v>
      </c>
      <c r="F12" s="56">
        <v>228</v>
      </c>
      <c r="G12" s="76">
        <v>1300</v>
      </c>
      <c r="H12" s="130">
        <v>12</v>
      </c>
      <c r="I12" s="200" t="s">
        <v>523</v>
      </c>
      <c r="J12" s="94">
        <f>+'FRIDA data'!E52/'FRIDA data'!E44</f>
        <v>1.7299107142857142</v>
      </c>
      <c r="K12" s="63">
        <f>+'FRIDA data'!F52/'FRIDA data'!F44</f>
        <v>2.1428571428571432</v>
      </c>
      <c r="L12" s="55">
        <f>+'FRIDA data'!G52/'FRIDA data'!G44</f>
        <v>1.6247072599531616</v>
      </c>
      <c r="M12" s="63">
        <f>+'FRIDA data'!H52/'FRIDA data'!H44</f>
        <v>1.7671130952380951</v>
      </c>
      <c r="N12" s="63">
        <f>+'FRIDA data'!I52/'FRIDA data'!I44</f>
        <v>2.6397515527950315</v>
      </c>
      <c r="O12" s="63">
        <f>+'FRIDA data'!J52/'FRIDA data'!J44</f>
        <v>2.6567944250871083</v>
      </c>
      <c r="P12" s="63">
        <f>+'FRIDA data'!K52/'FRIDA data'!K44</f>
        <v>2.0714285714285712</v>
      </c>
      <c r="Q12" s="63">
        <f>+'FRIDA data'!L52/'FRIDA data'!L44</f>
        <v>2.2997835497835499</v>
      </c>
      <c r="R12" s="77">
        <f>+'FRIDA data'!M52/'FRIDA data'!M44</f>
        <v>2.03125</v>
      </c>
      <c r="S12" s="65">
        <f>+'FRIDA data'!E52</f>
        <v>27.678571428571427</v>
      </c>
      <c r="T12" s="66">
        <f>+'FRIDA data'!F52</f>
        <v>64.285714285714292</v>
      </c>
      <c r="U12" s="66">
        <f>+'FRIDA data'!G52</f>
        <v>99.107142857142861</v>
      </c>
      <c r="V12" s="66">
        <f>+'FRIDA data'!H52</f>
        <v>84.821428571428569</v>
      </c>
      <c r="W12" s="66">
        <f>+'FRIDA data'!I52</f>
        <v>60.714285714285722</v>
      </c>
      <c r="X12" s="66">
        <f>+'FRIDA data'!J52</f>
        <v>108.92857142857143</v>
      </c>
      <c r="Y12" s="66">
        <f>+'FRIDA data'!K52</f>
        <v>51.785714285714285</v>
      </c>
      <c r="Z12" s="66">
        <f>+'FRIDA data'!L52</f>
        <v>15.178571428571429</v>
      </c>
      <c r="AA12" s="74">
        <f>+'FRIDA data'!M52</f>
        <v>81.25</v>
      </c>
      <c r="AB12" s="75">
        <f>+'FRIDA data'!Q8</f>
        <v>775</v>
      </c>
      <c r="AC12" s="69">
        <f>+'FRIDA data'!F8</f>
        <v>1800</v>
      </c>
      <c r="AD12" s="69">
        <f>+'FRIDA data'!G8</f>
        <v>2775</v>
      </c>
      <c r="AE12" s="70">
        <f>+'FRIDA data'!H8</f>
        <v>2375</v>
      </c>
      <c r="AF12" s="70">
        <f>+'FRIDA data'!I8+'FRIDA data'!J8</f>
        <v>1700</v>
      </c>
      <c r="AG12" s="70">
        <f>+'FRIDA data'!K8+'FRIDA data'!L8</f>
        <v>3050</v>
      </c>
      <c r="AH12" s="70">
        <f>+'FRIDA data'!M8</f>
        <v>1450</v>
      </c>
      <c r="AI12" s="70">
        <f>+'FRIDA data'!N8</f>
        <v>425</v>
      </c>
      <c r="AJ12" s="221">
        <f>+'FRIDA data'!O8</f>
        <v>2275</v>
      </c>
    </row>
    <row r="13" spans="1:36" ht="60" customHeight="1" x14ac:dyDescent="0.2">
      <c r="A13" s="220">
        <v>1066</v>
      </c>
      <c r="B13" s="18"/>
      <c r="C13" s="56" t="s">
        <v>524</v>
      </c>
      <c r="D13" s="56">
        <v>824</v>
      </c>
      <c r="E13" s="60"/>
      <c r="F13" s="56">
        <v>824</v>
      </c>
      <c r="G13" s="76">
        <v>1302</v>
      </c>
      <c r="H13" s="130">
        <v>9</v>
      </c>
      <c r="I13" s="200" t="s">
        <v>524</v>
      </c>
      <c r="J13" s="94">
        <f>+'FRIDA data'!E54/'FRIDA data'!E44</f>
        <v>1.8208941814285715</v>
      </c>
      <c r="K13" s="63">
        <f>+'FRIDA data'!F54/'FRIDA data'!F44</f>
        <v>1.9619062431428569</v>
      </c>
      <c r="L13" s="63">
        <f>+'FRIDA data'!G54/'FRIDA data'!G44</f>
        <v>1.6402814742857144</v>
      </c>
      <c r="M13" s="63">
        <f>+'FRIDA data'!H54/'FRIDA data'!H44</f>
        <v>1.9005951583928569</v>
      </c>
      <c r="N13" s="55">
        <f>+'FRIDA data'!I54/'FRIDA data'!I44</f>
        <v>1.471423184720497</v>
      </c>
      <c r="O13" s="63">
        <f>+'FRIDA data'!J54/'FRIDA data'!J44</f>
        <v>2.3686415241114984</v>
      </c>
      <c r="P13" s="63">
        <f>+'FRIDA data'!K54/'FRIDA data'!K44</f>
        <v>1.7657140032</v>
      </c>
      <c r="Q13" s="63">
        <f>+'FRIDA data'!L54/'FRIDA data'!L44</f>
        <v>2.095666090909091</v>
      </c>
      <c r="R13" s="78">
        <f>+'FRIDA data'!M54/'FRIDA data'!M44</f>
        <v>1.7657123875714287</v>
      </c>
      <c r="S13" s="73">
        <f>+'FRIDA data'!E54</f>
        <v>29.134306902857144</v>
      </c>
      <c r="T13" s="66">
        <f>+'FRIDA data'!F54</f>
        <v>58.857187294285708</v>
      </c>
      <c r="U13" s="66">
        <f>+'FRIDA data'!G54</f>
        <v>100.05716993142858</v>
      </c>
      <c r="V13" s="66">
        <f>+'FRIDA data'!H54</f>
        <v>91.228567602857126</v>
      </c>
      <c r="W13" s="66">
        <f>+'FRIDA data'!I54</f>
        <v>33.842733248571435</v>
      </c>
      <c r="X13" s="66">
        <f>+'FRIDA data'!J54</f>
        <v>97.11430248857144</v>
      </c>
      <c r="Y13" s="66">
        <f>+'FRIDA data'!K54</f>
        <v>44.142850080000002</v>
      </c>
      <c r="Z13" s="66">
        <f>+'FRIDA data'!L54</f>
        <v>13.8313962</v>
      </c>
      <c r="AA13" s="74">
        <f>+'FRIDA data'!M54</f>
        <v>70.628495502857149</v>
      </c>
      <c r="AB13" s="75">
        <f>+'FRIDA data'!Q10</f>
        <v>815.76059328000008</v>
      </c>
      <c r="AC13" s="69">
        <f>+'FRIDA data'!F10</f>
        <v>1648.0012442399998</v>
      </c>
      <c r="AD13" s="69">
        <f>+'FRIDA data'!G10</f>
        <v>2801.6007580800001</v>
      </c>
      <c r="AE13" s="70">
        <f>+'FRIDA data'!H10</f>
        <v>2554.3998928799997</v>
      </c>
      <c r="AF13" s="70">
        <f>+'FRIDA data'!I10+'FRIDA data'!J10</f>
        <v>947.59653096000011</v>
      </c>
      <c r="AG13" s="70">
        <f>+'FRIDA data'!K10+'FRIDA data'!L10</f>
        <v>2719.20046968</v>
      </c>
      <c r="AH13" s="70">
        <f>+'FRIDA data'!M10</f>
        <v>1235.99980224</v>
      </c>
      <c r="AI13" s="70">
        <f>+'FRIDA data'!N10</f>
        <v>387.27909360000001</v>
      </c>
      <c r="AJ13" s="221">
        <f>+'FRIDA data'!O10</f>
        <v>1977.5978740800001</v>
      </c>
    </row>
    <row r="14" spans="1:36" ht="55.5" customHeight="1" x14ac:dyDescent="0.2">
      <c r="A14" s="222" t="s">
        <v>525</v>
      </c>
      <c r="B14" s="18"/>
      <c r="C14" s="56" t="s">
        <v>526</v>
      </c>
      <c r="D14" s="56">
        <v>700</v>
      </c>
      <c r="E14" s="60"/>
      <c r="F14" s="56">
        <v>700</v>
      </c>
      <c r="G14" s="76">
        <v>1477</v>
      </c>
      <c r="H14" s="130">
        <v>10</v>
      </c>
      <c r="I14" s="200" t="s">
        <v>527</v>
      </c>
      <c r="J14" s="131">
        <f>+'FRIDA data'!E53/'FRIDA data'!E44</f>
        <v>1.5</v>
      </c>
      <c r="K14" s="118">
        <f>+'FRIDA data'!F53/'FRIDA data'!F44</f>
        <v>1.6</v>
      </c>
      <c r="L14" s="118">
        <f>+'FRIDA data'!G53/'FRIDA data'!G44</f>
        <v>1.4139344262295082</v>
      </c>
      <c r="M14" s="118">
        <f>+'FRIDA data'!H53/'FRIDA data'!H44</f>
        <v>1.6770833333333333</v>
      </c>
      <c r="N14" s="119">
        <f>+'FRIDA data'!I53/'FRIDA data'!I44</f>
        <v>1.2391304347826086</v>
      </c>
      <c r="O14" s="118">
        <f>+'FRIDA data'!J53/'FRIDA data'!J44</f>
        <v>1.9634146341463414</v>
      </c>
      <c r="P14" s="118">
        <f>+'FRIDA data'!K53/'FRIDA data'!K44</f>
        <v>1.53</v>
      </c>
      <c r="Q14" s="118">
        <f>+'FRIDA data'!L53/'FRIDA data'!L44</f>
        <v>1.8560606060606062</v>
      </c>
      <c r="R14" s="120">
        <f>+'FRIDA data'!M53/'FRIDA data'!M44</f>
        <v>1.51875</v>
      </c>
      <c r="S14" s="73">
        <f>+'FRIDA data'!E53</f>
        <v>24</v>
      </c>
      <c r="T14" s="66">
        <f>+'FRIDA data'!F53</f>
        <v>48</v>
      </c>
      <c r="U14" s="66">
        <f>+'FRIDA data'!G53</f>
        <v>86.25</v>
      </c>
      <c r="V14" s="66">
        <f>+'FRIDA data'!H53</f>
        <v>80.5</v>
      </c>
      <c r="W14" s="66">
        <f>+'FRIDA data'!I53</f>
        <v>28.5</v>
      </c>
      <c r="X14" s="66">
        <f>+'FRIDA data'!J53</f>
        <v>80.5</v>
      </c>
      <c r="Y14" s="66">
        <f>+'FRIDA data'!K53</f>
        <v>38.25</v>
      </c>
      <c r="Z14" s="66">
        <f>+'FRIDA data'!L53</f>
        <v>12.25</v>
      </c>
      <c r="AA14" s="67">
        <f>+'FRIDA data'!M53</f>
        <v>60.75</v>
      </c>
      <c r="AB14" s="68">
        <f>+'FRIDA data'!Q9</f>
        <v>672</v>
      </c>
      <c r="AC14" s="69">
        <f>+'FRIDA data'!F9</f>
        <v>1344</v>
      </c>
      <c r="AD14" s="69">
        <f>+'FRIDA data'!G9</f>
        <v>2415</v>
      </c>
      <c r="AE14" s="70">
        <f>+'FRIDA data'!H9</f>
        <v>2254</v>
      </c>
      <c r="AF14" s="70">
        <f>+'FRIDA data'!I9+'FRIDA data'!J9</f>
        <v>798</v>
      </c>
      <c r="AG14" s="70">
        <f>+'FRIDA data'!K9+'FRIDA data'!L9</f>
        <v>2254</v>
      </c>
      <c r="AH14" s="70">
        <f>+'FRIDA data'!M9</f>
        <v>1071</v>
      </c>
      <c r="AI14" s="70">
        <f>+'FRIDA data'!N9</f>
        <v>343</v>
      </c>
      <c r="AJ14" s="221">
        <f>+'FRIDA data'!O9</f>
        <v>1701</v>
      </c>
    </row>
    <row r="15" spans="1:36" ht="55.5" customHeight="1" x14ac:dyDescent="0.2">
      <c r="A15" s="220">
        <v>148</v>
      </c>
      <c r="B15" s="18"/>
      <c r="C15" s="56" t="s">
        <v>43</v>
      </c>
      <c r="D15" s="56">
        <v>113</v>
      </c>
      <c r="E15" s="60"/>
      <c r="F15" s="56">
        <v>113</v>
      </c>
      <c r="G15" s="76">
        <v>1575</v>
      </c>
      <c r="H15" s="130">
        <v>10</v>
      </c>
      <c r="I15" s="200" t="s">
        <v>528</v>
      </c>
      <c r="J15" s="94">
        <f>+'FRIDA data'!E55/'FRIDA data'!E44</f>
        <v>1.7580580357142856</v>
      </c>
      <c r="K15" s="63">
        <f>+'FRIDA data'!F55/'FRIDA data'!F44</f>
        <v>1.8295238095238096</v>
      </c>
      <c r="L15" s="63">
        <f>+'FRIDA data'!G55/'FRIDA data'!G44</f>
        <v>1.515046838407494</v>
      </c>
      <c r="M15" s="63">
        <f>+'FRIDA data'!H55/'FRIDA data'!H44</f>
        <v>1.6647321428571429</v>
      </c>
      <c r="N15" s="55">
        <f>+'FRIDA data'!I55/'FRIDA data'!I44</f>
        <v>1.3791614906832297</v>
      </c>
      <c r="O15" s="63">
        <f>+'FRIDA data'!J55/'FRIDA data'!J44</f>
        <v>2.5986062717770033</v>
      </c>
      <c r="P15" s="55">
        <f>+'FRIDA data'!K55/'FRIDA data'!K44</f>
        <v>1.3753714285714287</v>
      </c>
      <c r="Q15" s="63">
        <f>+'FRIDA data'!L55/'FRIDA data'!L44</f>
        <v>2.085119047619048</v>
      </c>
      <c r="R15" s="77">
        <f>+'FRIDA data'!M55/'FRIDA data'!M44</f>
        <v>1.6849107142857143</v>
      </c>
      <c r="S15" s="65">
        <f>+'FRIDA data'!E55</f>
        <v>28.12892857142857</v>
      </c>
      <c r="T15" s="66">
        <f>+'FRIDA data'!F55</f>
        <v>54.885714285714286</v>
      </c>
      <c r="U15" s="66">
        <f>+'FRIDA data'!G55</f>
        <v>92.41785714285713</v>
      </c>
      <c r="V15" s="66">
        <f>+'FRIDA data'!H55</f>
        <v>79.907142857142858</v>
      </c>
      <c r="W15" s="66">
        <f>+'FRIDA data'!I55</f>
        <v>31.720714285714283</v>
      </c>
      <c r="X15" s="66">
        <f>+'FRIDA data'!J55</f>
        <v>106.54285714285714</v>
      </c>
      <c r="Y15" s="66">
        <f>+'FRIDA data'!K55</f>
        <v>34.384285714285717</v>
      </c>
      <c r="Z15" s="66">
        <f>+'FRIDA data'!L55</f>
        <v>13.761785714285717</v>
      </c>
      <c r="AA15" s="74">
        <f>+'FRIDA data'!M55</f>
        <v>67.396428571428572</v>
      </c>
      <c r="AB15" s="75">
        <f>+'FRIDA data'!Q12</f>
        <v>787.61</v>
      </c>
      <c r="AC15" s="69">
        <f>+'FRIDA data'!F12</f>
        <v>1536.8</v>
      </c>
      <c r="AD15" s="69">
        <f>+'FRIDA data'!G12</f>
        <v>2587.6999999999998</v>
      </c>
      <c r="AE15" s="70">
        <f>+'FRIDA data'!H12</f>
        <v>2237.4</v>
      </c>
      <c r="AF15" s="70">
        <f>+'FRIDA data'!I12+'FRIDA data'!J12</f>
        <v>888.18000000000006</v>
      </c>
      <c r="AG15" s="70">
        <f>+'FRIDA data'!K12+'FRIDA data'!L12</f>
        <v>2983.2</v>
      </c>
      <c r="AH15" s="70">
        <f>+'FRIDA data'!M12</f>
        <v>962.76</v>
      </c>
      <c r="AI15" s="70">
        <f>+'FRIDA data'!N12</f>
        <v>385.33000000000004</v>
      </c>
      <c r="AJ15" s="221">
        <f>+'FRIDA data'!O12</f>
        <v>1887.1</v>
      </c>
    </row>
    <row r="16" spans="1:36" ht="51.75" customHeight="1" x14ac:dyDescent="0.2">
      <c r="A16" s="243">
        <v>1658</v>
      </c>
      <c r="B16" s="244"/>
      <c r="C16" s="79" t="s">
        <v>529</v>
      </c>
      <c r="D16" s="79">
        <v>177</v>
      </c>
      <c r="E16" s="80" t="s">
        <v>45</v>
      </c>
      <c r="F16" s="79">
        <v>150</v>
      </c>
      <c r="G16" s="81">
        <v>1676</v>
      </c>
      <c r="H16" s="134">
        <v>39</v>
      </c>
      <c r="I16" s="203" t="s">
        <v>530</v>
      </c>
      <c r="J16" s="132">
        <f>+'FRIDA data'!E56/'FRIDA data'!E44</f>
        <v>1.7241367187500014</v>
      </c>
      <c r="K16" s="84">
        <f>+'FRIDA data'!F56/'FRIDA data'!F44</f>
        <v>2.0361233630952373</v>
      </c>
      <c r="L16" s="85">
        <f>+'FRIDA data'!G56/'FRIDA data'!G44</f>
        <v>1.5828140368852426</v>
      </c>
      <c r="M16" s="84">
        <f>+'FRIDA data'!H56/'FRIDA data'!H44</f>
        <v>2.298848958333338</v>
      </c>
      <c r="N16" s="84">
        <f>+'FRIDA data'!I56/'FRIDA data'!I44</f>
        <v>1.9704419642857125</v>
      </c>
      <c r="O16" s="84">
        <f>+'FRIDA data'!J56/'FRIDA data'!J44</f>
        <v>2.2107397648083618</v>
      </c>
      <c r="P16" s="84">
        <f>+'FRIDA data'!K56/'FRIDA data'!K44</f>
        <v>2.2068949999999989</v>
      </c>
      <c r="Q16" s="84">
        <f>+'FRIDA data'!L56/'FRIDA data'!L44</f>
        <v>1.9704419642857141</v>
      </c>
      <c r="R16" s="86">
        <f>+'FRIDA data'!M56/'FRIDA data'!M44</f>
        <v>1.7733977678571429</v>
      </c>
      <c r="S16" s="87">
        <f>+'FRIDA data'!E56</f>
        <v>27.586187500000023</v>
      </c>
      <c r="T16" s="88">
        <f>+'FRIDA data'!F56</f>
        <v>61.083700892857124</v>
      </c>
      <c r="U16" s="88">
        <f>+'FRIDA data'!G56</f>
        <v>96.551656249999795</v>
      </c>
      <c r="V16" s="88">
        <f>+'FRIDA data'!H56</f>
        <v>110.34475000000022</v>
      </c>
      <c r="W16" s="88">
        <f>+'FRIDA data'!I56</f>
        <v>45.320165178571386</v>
      </c>
      <c r="X16" s="88">
        <f>+'FRIDA data'!J56</f>
        <v>90.64033035714283</v>
      </c>
      <c r="Y16" s="88">
        <f>+'FRIDA data'!K56</f>
        <v>55.172374999999974</v>
      </c>
      <c r="Z16" s="88">
        <f>+'FRIDA data'!L56</f>
        <v>13.004916964285712</v>
      </c>
      <c r="AA16" s="89">
        <f>+'FRIDA data'!M56</f>
        <v>70.935910714285711</v>
      </c>
      <c r="AB16" s="90">
        <f>+'FRIDA data'!Q13</f>
        <v>772.41325000000063</v>
      </c>
      <c r="AC16" s="91">
        <f>+'FRIDA data'!F13</f>
        <v>1710.3436249999995</v>
      </c>
      <c r="AD16" s="91">
        <f>+'FRIDA data'!G13</f>
        <v>2703.4463749999941</v>
      </c>
      <c r="AE16" s="92">
        <f>+'FRIDA data'!H13</f>
        <v>3089.6530000000062</v>
      </c>
      <c r="AF16" s="92">
        <f>+'FRIDA data'!I13+'FRIDA data'!J13</f>
        <v>1268.9646249999987</v>
      </c>
      <c r="AG16" s="92">
        <f>+'FRIDA data'!K13+'FRIDA data'!L13</f>
        <v>2537.9292499999992</v>
      </c>
      <c r="AH16" s="92">
        <f>+'FRIDA data'!M13</f>
        <v>1544.8264999999992</v>
      </c>
      <c r="AI16" s="92">
        <f>+'FRIDA data'!N13</f>
        <v>364.13767499999994</v>
      </c>
      <c r="AJ16" s="223">
        <f>+'FRIDA data'!O13</f>
        <v>1986.2055</v>
      </c>
    </row>
    <row r="17" spans="1:36" ht="24.75" customHeight="1" x14ac:dyDescent="0.2">
      <c r="A17" s="311" t="s">
        <v>46</v>
      </c>
      <c r="B17" s="312"/>
      <c r="C17" s="312"/>
      <c r="D17" s="312"/>
      <c r="E17" s="312"/>
      <c r="F17" s="312"/>
      <c r="G17" s="312"/>
      <c r="H17" s="338"/>
      <c r="I17" s="316" t="s">
        <v>47</v>
      </c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8"/>
    </row>
    <row r="18" spans="1:36" ht="24.75" customHeight="1" x14ac:dyDescent="0.2">
      <c r="A18" s="339"/>
      <c r="B18" s="340"/>
      <c r="C18" s="340"/>
      <c r="D18" s="340"/>
      <c r="E18" s="340"/>
      <c r="F18" s="340"/>
      <c r="G18" s="340"/>
      <c r="H18" s="341"/>
      <c r="I18" s="319" t="s">
        <v>502</v>
      </c>
      <c r="J18" s="320"/>
      <c r="K18" s="320"/>
      <c r="L18" s="320"/>
      <c r="M18" s="320"/>
      <c r="N18" s="320"/>
      <c r="O18" s="320"/>
      <c r="P18" s="320"/>
      <c r="Q18" s="320"/>
      <c r="R18" s="321"/>
      <c r="S18" s="319" t="s">
        <v>503</v>
      </c>
      <c r="T18" s="320"/>
      <c r="U18" s="320"/>
      <c r="V18" s="320"/>
      <c r="W18" s="320"/>
      <c r="X18" s="320"/>
      <c r="Y18" s="320"/>
      <c r="Z18" s="320"/>
      <c r="AA18" s="321"/>
      <c r="AB18" s="320" t="s">
        <v>6</v>
      </c>
      <c r="AC18" s="320"/>
      <c r="AD18" s="320"/>
      <c r="AE18" s="320"/>
      <c r="AF18" s="320"/>
      <c r="AG18" s="320"/>
      <c r="AH18" s="320"/>
      <c r="AI18" s="320"/>
      <c r="AJ18" s="324"/>
    </row>
    <row r="19" spans="1:36" ht="24.75" customHeight="1" x14ac:dyDescent="0.2">
      <c r="A19" s="342" t="s">
        <v>504</v>
      </c>
      <c r="B19" s="329" t="s">
        <v>0</v>
      </c>
      <c r="C19" s="331" t="s">
        <v>7</v>
      </c>
      <c r="D19" s="331" t="s">
        <v>505</v>
      </c>
      <c r="E19" s="331" t="s">
        <v>9</v>
      </c>
      <c r="F19" s="331" t="s">
        <v>506</v>
      </c>
      <c r="G19" s="331" t="s">
        <v>11</v>
      </c>
      <c r="H19" s="344" t="s">
        <v>13</v>
      </c>
      <c r="I19" s="202" t="s">
        <v>507</v>
      </c>
      <c r="J19" s="248" t="s">
        <v>14</v>
      </c>
      <c r="K19" s="249" t="s">
        <v>15</v>
      </c>
      <c r="L19" s="249" t="s">
        <v>16</v>
      </c>
      <c r="M19" s="249" t="s">
        <v>17</v>
      </c>
      <c r="N19" s="249" t="s">
        <v>508</v>
      </c>
      <c r="O19" s="249" t="s">
        <v>509</v>
      </c>
      <c r="P19" s="249" t="s">
        <v>20</v>
      </c>
      <c r="Q19" s="249" t="s">
        <v>21</v>
      </c>
      <c r="R19" s="249" t="s">
        <v>22</v>
      </c>
      <c r="S19" s="250" t="s">
        <v>14</v>
      </c>
      <c r="T19" s="251" t="s">
        <v>15</v>
      </c>
      <c r="U19" s="251" t="s">
        <v>16</v>
      </c>
      <c r="V19" s="251" t="s">
        <v>17</v>
      </c>
      <c r="W19" s="251" t="s">
        <v>508</v>
      </c>
      <c r="X19" s="251" t="s">
        <v>509</v>
      </c>
      <c r="Y19" s="251" t="s">
        <v>20</v>
      </c>
      <c r="Z19" s="251" t="s">
        <v>21</v>
      </c>
      <c r="AA19" s="265" t="s">
        <v>22</v>
      </c>
      <c r="AB19" s="266" t="s">
        <v>14</v>
      </c>
      <c r="AC19" s="249" t="s">
        <v>15</v>
      </c>
      <c r="AD19" s="249" t="s">
        <v>16</v>
      </c>
      <c r="AE19" s="249" t="s">
        <v>17</v>
      </c>
      <c r="AF19" s="249" t="s">
        <v>508</v>
      </c>
      <c r="AG19" s="249" t="s">
        <v>509</v>
      </c>
      <c r="AH19" s="249" t="s">
        <v>20</v>
      </c>
      <c r="AI19" s="249" t="s">
        <v>21</v>
      </c>
      <c r="AJ19" s="253" t="s">
        <v>22</v>
      </c>
    </row>
    <row r="20" spans="1:36" ht="24.75" customHeight="1" x14ac:dyDescent="0.2">
      <c r="A20" s="343"/>
      <c r="B20" s="330"/>
      <c r="C20" s="304"/>
      <c r="D20" s="304"/>
      <c r="E20" s="304"/>
      <c r="F20" s="304"/>
      <c r="G20" s="304"/>
      <c r="H20" s="345"/>
      <c r="I20" s="271" t="s">
        <v>510</v>
      </c>
      <c r="J20" s="322"/>
      <c r="K20" s="322"/>
      <c r="L20" s="322"/>
      <c r="M20" s="322"/>
      <c r="N20" s="322"/>
      <c r="O20" s="322"/>
      <c r="P20" s="322"/>
      <c r="Q20" s="322"/>
      <c r="R20" s="323"/>
      <c r="S20" s="245" t="s">
        <v>24</v>
      </c>
      <c r="T20" s="246" t="s">
        <v>25</v>
      </c>
      <c r="U20" s="246" t="s">
        <v>26</v>
      </c>
      <c r="V20" s="246" t="s">
        <v>27</v>
      </c>
      <c r="W20" s="246" t="s">
        <v>28</v>
      </c>
      <c r="X20" s="246" t="s">
        <v>29</v>
      </c>
      <c r="Y20" s="246" t="s">
        <v>30</v>
      </c>
      <c r="Z20" s="246" t="s">
        <v>31</v>
      </c>
      <c r="AA20" s="247" t="s">
        <v>32</v>
      </c>
      <c r="AB20" s="326" t="s">
        <v>33</v>
      </c>
      <c r="AC20" s="327"/>
      <c r="AD20" s="327"/>
      <c r="AE20" s="327"/>
      <c r="AF20" s="327"/>
      <c r="AG20" s="327"/>
      <c r="AH20" s="327"/>
      <c r="AI20" s="327"/>
      <c r="AJ20" s="328"/>
    </row>
    <row r="21" spans="1:36" ht="50.25" customHeight="1" x14ac:dyDescent="0.2">
      <c r="A21" s="220">
        <v>272</v>
      </c>
      <c r="B21" s="125"/>
      <c r="C21" s="56" t="s">
        <v>531</v>
      </c>
      <c r="D21" s="56">
        <v>210</v>
      </c>
      <c r="E21" s="56"/>
      <c r="F21" s="56">
        <v>210</v>
      </c>
      <c r="G21" s="76">
        <v>1098</v>
      </c>
      <c r="H21" s="130">
        <v>29</v>
      </c>
      <c r="I21" s="254" t="s">
        <v>532</v>
      </c>
      <c r="J21" s="255">
        <f>+'FRIDA data'!E62/'FRIDA data'!E44</f>
        <v>1.5679687500000001</v>
      </c>
      <c r="K21" s="255">
        <f>+'FRIDA data'!F62/'FRIDA data'!F44</f>
        <v>1.5212499999999998</v>
      </c>
      <c r="L21" s="255">
        <f>+'FRIDA data'!G62/'FRIDA data'!G44</f>
        <v>1.2915983606557377</v>
      </c>
      <c r="M21" s="255">
        <f>+'FRIDA data'!H62/'FRIDA data'!H44</f>
        <v>1.2359375000000001</v>
      </c>
      <c r="N21" s="267">
        <f>+'FRIDA data'!I62/'FRIDA data'!I44</f>
        <v>0.99293478260869561</v>
      </c>
      <c r="O21" s="255">
        <f>+'FRIDA data'!J62/'FRIDA data'!J44</f>
        <v>2.248170731707317</v>
      </c>
      <c r="P21" s="255">
        <f>+'FRIDA data'!K62/'FRIDA data'!K44</f>
        <v>1.5690000000000004</v>
      </c>
      <c r="Q21" s="255">
        <f>+'FRIDA data'!L62/'FRIDA data'!L44</f>
        <v>2.1647727272727275</v>
      </c>
      <c r="R21" s="268">
        <f>+'FRIDA data'!M62/'FRIDA data'!M44</f>
        <v>1.2065625</v>
      </c>
      <c r="S21" s="269">
        <f>+'FRIDA data'!E62</f>
        <v>25.087500000000002</v>
      </c>
      <c r="T21" s="260">
        <f>+'FRIDA data'!F62</f>
        <v>45.637499999999996</v>
      </c>
      <c r="U21" s="260">
        <f>+'FRIDA data'!G62</f>
        <v>78.787500000000009</v>
      </c>
      <c r="V21" s="260">
        <f>+'FRIDA data'!H62</f>
        <v>59.325000000000003</v>
      </c>
      <c r="W21" s="270">
        <f>+'FRIDA data'!I62</f>
        <v>22.837499999999999</v>
      </c>
      <c r="X21" s="260">
        <f>+'FRIDA data'!J62</f>
        <v>92.174999999999997</v>
      </c>
      <c r="Y21" s="260">
        <f>+'FRIDA data'!K62</f>
        <v>39.225000000000009</v>
      </c>
      <c r="Z21" s="260">
        <f>+'FRIDA data'!L62</f>
        <v>14.2875</v>
      </c>
      <c r="AA21" s="261">
        <f>+'FRIDA data'!M62</f>
        <v>48.262499999999996</v>
      </c>
      <c r="AB21" s="262">
        <f>+'FRIDA data'!Q19</f>
        <v>702.45</v>
      </c>
      <c r="AC21" s="263">
        <f>+'FRIDA data'!F19</f>
        <v>1277.8499999999999</v>
      </c>
      <c r="AD21" s="263">
        <f>+'FRIDA data'!G19</f>
        <v>2206.0500000000002</v>
      </c>
      <c r="AE21" s="263">
        <f>+'FRIDA data'!H19</f>
        <v>1661.1000000000001</v>
      </c>
      <c r="AF21" s="263">
        <f>+'FRIDA data'!I19+'FRIDA data'!J19</f>
        <v>639.45000000000005</v>
      </c>
      <c r="AG21" s="263">
        <f>+'FRIDA data'!K19+'FRIDA data'!L19</f>
        <v>2580.8999999999996</v>
      </c>
      <c r="AH21" s="263">
        <f>+'FRIDA data'!M19</f>
        <v>1098.3000000000002</v>
      </c>
      <c r="AI21" s="263">
        <f>+'FRIDA data'!N19</f>
        <v>400.05</v>
      </c>
      <c r="AJ21" s="264">
        <f>+'FRIDA data'!O19</f>
        <v>1351.35</v>
      </c>
    </row>
    <row r="22" spans="1:36" ht="81" customHeight="1" x14ac:dyDescent="0.2">
      <c r="A22" s="220">
        <v>961</v>
      </c>
      <c r="B22" s="125"/>
      <c r="C22" s="56" t="s">
        <v>533</v>
      </c>
      <c r="D22" s="20">
        <v>1217</v>
      </c>
      <c r="E22" s="56"/>
      <c r="F22" s="56">
        <v>1217</v>
      </c>
      <c r="G22" s="76">
        <v>1180</v>
      </c>
      <c r="H22" s="130">
        <v>50</v>
      </c>
      <c r="I22" s="200" t="s">
        <v>534</v>
      </c>
      <c r="J22" s="94">
        <f>+'FRIDA data'!E61/'FRIDA data'!E44</f>
        <v>1.0652145647321427</v>
      </c>
      <c r="K22" s="94">
        <f>+'FRIDA data'!F61/'FRIDA data'!F44</f>
        <v>0.98935580357142838</v>
      </c>
      <c r="L22" s="94">
        <f>+'FRIDA data'!G61/'FRIDA data'!G44</f>
        <v>0.78841364168618266</v>
      </c>
      <c r="M22" s="94">
        <f>+'FRIDA data'!H61/'FRIDA data'!H44</f>
        <v>0.80092001488095244</v>
      </c>
      <c r="N22" s="95">
        <f>+'FRIDA data'!I61/'FRIDA data'!I44</f>
        <v>0.23385675465838512</v>
      </c>
      <c r="O22" s="94">
        <f>+'FRIDA data'!J61/'FRIDA data'!J44</f>
        <v>0.76976840156794435</v>
      </c>
      <c r="P22" s="94">
        <f>+'FRIDA data'!K61/'FRIDA data'!K44</f>
        <v>1.4919116071428571</v>
      </c>
      <c r="Q22" s="94">
        <f>+'FRIDA data'!L61/'FRIDA data'!L44</f>
        <v>1.9402522997835496</v>
      </c>
      <c r="R22" s="78">
        <f>+'FRIDA data'!M61/'FRIDA data'!M44</f>
        <v>0.94602734375000019</v>
      </c>
      <c r="S22" s="73">
        <f>+'FRIDA data'!E61</f>
        <v>17.043433035714283</v>
      </c>
      <c r="T22" s="97">
        <f>+'FRIDA data'!F61</f>
        <v>29.680674107142853</v>
      </c>
      <c r="U22" s="97">
        <f>+'FRIDA data'!G61</f>
        <v>48.09323214285714</v>
      </c>
      <c r="V22" s="97">
        <f>+'FRIDA data'!H61</f>
        <v>38.444160714285715</v>
      </c>
      <c r="W22" s="97">
        <f>+'FRIDA data'!I61</f>
        <v>5.3787053571428576</v>
      </c>
      <c r="X22" s="97">
        <f>+'FRIDA data'!J61</f>
        <v>31.560504464285717</v>
      </c>
      <c r="Y22" s="66">
        <f>+'FRIDA data'!K61</f>
        <v>37.297790178571425</v>
      </c>
      <c r="Z22" s="66">
        <f>+'FRIDA data'!L61</f>
        <v>12.805665178571427</v>
      </c>
      <c r="AA22" s="121">
        <f>+'FRIDA data'!M61</f>
        <v>37.841093750000006</v>
      </c>
      <c r="AB22" s="98">
        <f>+'FRIDA data'!Q18</f>
        <v>477.21612499999998</v>
      </c>
      <c r="AC22" s="70">
        <f>+'FRIDA data'!F18</f>
        <v>831.05887499999983</v>
      </c>
      <c r="AD22" s="70">
        <f>+'FRIDA data'!G18</f>
        <v>1346.6105</v>
      </c>
      <c r="AE22" s="70">
        <f>+'FRIDA data'!H18</f>
        <v>1076.4365</v>
      </c>
      <c r="AF22" s="70">
        <f>+'FRIDA data'!I18+'FRIDA data'!J18</f>
        <v>150.60374999999999</v>
      </c>
      <c r="AG22" s="70">
        <f>+'FRIDA data'!K18+'FRIDA data'!L18</f>
        <v>883.69412499999999</v>
      </c>
      <c r="AH22" s="70">
        <f>+'FRIDA data'!M18</f>
        <v>1044.338125</v>
      </c>
      <c r="AI22" s="70">
        <f>+'FRIDA data'!N18</f>
        <v>358.55862499999995</v>
      </c>
      <c r="AJ22" s="221">
        <f>+'FRIDA data'!O18</f>
        <v>1059.5506250000001</v>
      </c>
    </row>
    <row r="23" spans="1:36" ht="54" customHeight="1" x14ac:dyDescent="0.2">
      <c r="A23" s="220">
        <v>1806</v>
      </c>
      <c r="B23" s="126"/>
      <c r="C23" s="8" t="s">
        <v>535</v>
      </c>
      <c r="D23" s="56">
        <v>239</v>
      </c>
      <c r="E23" s="56"/>
      <c r="F23" s="56">
        <v>235</v>
      </c>
      <c r="G23" s="76">
        <v>1312</v>
      </c>
      <c r="H23" s="130" t="s">
        <v>50</v>
      </c>
      <c r="I23" s="200" t="s">
        <v>536</v>
      </c>
      <c r="J23" s="100">
        <f>+'FRIDA data'!E78/'FRIDA data'!E44</f>
        <v>1.6377901785714286</v>
      </c>
      <c r="K23" s="100">
        <f>+'FRIDA data'!F78/'FRIDA data'!F44</f>
        <v>1.5264702380952384</v>
      </c>
      <c r="L23" s="100">
        <f>+'FRIDA data'!G78/'FRIDA data'!G44</f>
        <v>1.2733606557377048</v>
      </c>
      <c r="M23" s="100">
        <f>+'FRIDA data'!H78/'FRIDA data'!H44</f>
        <v>1.4261755952380952</v>
      </c>
      <c r="N23" s="101">
        <f>+'FRIDA data'!I78/'FRIDA data'!I44</f>
        <v>1.1114984472049689</v>
      </c>
      <c r="O23" s="100">
        <f>+'FRIDA data'!J78/'FRIDA data'!J44</f>
        <v>2.0558580139372822</v>
      </c>
      <c r="P23" s="100">
        <f>+'FRIDA data'!K78/'FRIDA data'!K44</f>
        <v>1.5142357142857141</v>
      </c>
      <c r="Q23" s="100">
        <f>+'FRIDA data'!L78/'FRIDA data'!L44</f>
        <v>2.1662608225108224</v>
      </c>
      <c r="R23" s="72">
        <f>+'FRIDA data'!M78/'FRIDA data'!M44</f>
        <v>1.1747276785714287</v>
      </c>
      <c r="S23" s="73">
        <f>+'FRIDA data'!E78</f>
        <v>26.204642857142858</v>
      </c>
      <c r="T23" s="66">
        <f>+'FRIDA data'!F78</f>
        <v>45.79410714285715</v>
      </c>
      <c r="U23" s="66">
        <f>+'FRIDA data'!G78</f>
        <v>77.674999999999997</v>
      </c>
      <c r="V23" s="66">
        <f>+'FRIDA data'!H78</f>
        <v>68.456428571428575</v>
      </c>
      <c r="W23" s="66">
        <f>+'FRIDA data'!I78</f>
        <v>25.564464285714287</v>
      </c>
      <c r="X23" s="66">
        <f>+'FRIDA data'!J78</f>
        <v>84.290178571428569</v>
      </c>
      <c r="Y23" s="66">
        <f>+'FRIDA data'!K78</f>
        <v>37.855892857142855</v>
      </c>
      <c r="Z23" s="66">
        <f>+'FRIDA data'!L78</f>
        <v>14.297321428571427</v>
      </c>
      <c r="AA23" s="74">
        <f>+'FRIDA data'!M78</f>
        <v>46.989107142857144</v>
      </c>
      <c r="AB23" s="102">
        <f>+'FRIDA data'!Q36</f>
        <v>733.73</v>
      </c>
      <c r="AC23" s="103">
        <f>+'FRIDA data'!F36</f>
        <v>1282.2350000000001</v>
      </c>
      <c r="AD23" s="103">
        <f>+'FRIDA data'!G36</f>
        <v>2174.9</v>
      </c>
      <c r="AE23" s="103">
        <f>+'FRIDA data'!H36</f>
        <v>1916.78</v>
      </c>
      <c r="AF23" s="103">
        <f>+'FRIDA data'!I19+'FRIDA data'!J36</f>
        <v>639.97</v>
      </c>
      <c r="AG23" s="103">
        <f>+'FRIDA data'!K36+'FRIDA data'!L36</f>
        <v>2360.125</v>
      </c>
      <c r="AH23" s="103">
        <f>+'FRIDA data'!M19</f>
        <v>1098.3000000000002</v>
      </c>
      <c r="AI23" s="103">
        <f>+'FRIDA data'!N36</f>
        <v>400.32499999999999</v>
      </c>
      <c r="AJ23" s="224">
        <f>+'FRIDA data'!O36</f>
        <v>1315.6949999999999</v>
      </c>
    </row>
    <row r="24" spans="1:36" ht="51" customHeight="1" x14ac:dyDescent="0.2">
      <c r="A24" s="220">
        <v>1821</v>
      </c>
      <c r="B24" s="125"/>
      <c r="C24" s="56" t="s">
        <v>537</v>
      </c>
      <c r="D24" s="56">
        <v>491</v>
      </c>
      <c r="E24" s="56"/>
      <c r="F24" s="56">
        <v>477</v>
      </c>
      <c r="G24" s="76">
        <v>1404</v>
      </c>
      <c r="H24" s="130">
        <v>17</v>
      </c>
      <c r="I24" s="200" t="s">
        <v>538</v>
      </c>
      <c r="J24" s="100">
        <f>+'FRIDA data'!E64/'FRIDA data'!E44</f>
        <v>1.1836607142857145</v>
      </c>
      <c r="K24" s="94">
        <f>+'FRIDA data'!F64/'FRIDA data'!F44</f>
        <v>1.2684166666666667</v>
      </c>
      <c r="L24" s="94">
        <f>+'FRIDA data'!G64/'FRIDA data'!G44</f>
        <v>1.1024502341920375</v>
      </c>
      <c r="M24" s="94">
        <f>+'FRIDA data'!H64/'FRIDA data'!H44</f>
        <v>1.3864174107142857</v>
      </c>
      <c r="N24" s="95">
        <f>+'FRIDA data'!I64/'FRIDA data'!I44</f>
        <v>0.74336180124223594</v>
      </c>
      <c r="O24" s="94">
        <f>+'FRIDA data'!J64/'FRIDA data'!J44</f>
        <v>1.6680313588850173</v>
      </c>
      <c r="P24" s="94">
        <f>+'FRIDA data'!K64/'FRIDA data'!K44</f>
        <v>1.6448500000000004</v>
      </c>
      <c r="Q24" s="94">
        <f>+'FRIDA data'!L64/'FRIDA data'!L44</f>
        <v>1.2779816017316019</v>
      </c>
      <c r="R24" s="78">
        <f>+'FRIDA data'!M64/'FRIDA data'!M44</f>
        <v>1.1157098214285714</v>
      </c>
      <c r="S24" s="73">
        <f>+'FRIDA data'!E64</f>
        <v>18.938571428571432</v>
      </c>
      <c r="T24" s="66">
        <f>+'FRIDA data'!F64</f>
        <v>38.052500000000002</v>
      </c>
      <c r="U24" s="66">
        <f>+'FRIDA data'!G64</f>
        <v>67.249464285714282</v>
      </c>
      <c r="V24" s="66">
        <f>+'FRIDA data'!H64</f>
        <v>66.548035714285717</v>
      </c>
      <c r="W24" s="97">
        <f>+'FRIDA data'!I64</f>
        <v>17.097321428571426</v>
      </c>
      <c r="X24" s="66">
        <f>+'FRIDA data'!J64</f>
        <v>68.389285714285705</v>
      </c>
      <c r="Y24" s="66">
        <f>+'FRIDA data'!K64</f>
        <v>41.121250000000011</v>
      </c>
      <c r="Z24" s="66">
        <f>+'FRIDA data'!L64</f>
        <v>8.4346785714285719</v>
      </c>
      <c r="AA24" s="74">
        <f>+'FRIDA data'!M64</f>
        <v>44.628392857142856</v>
      </c>
      <c r="AB24" s="98">
        <f>+'FRIDA data'!Q21</f>
        <v>530.28000000000009</v>
      </c>
      <c r="AC24" s="70">
        <f>+'FRIDA data'!F21</f>
        <v>1065.47</v>
      </c>
      <c r="AD24" s="70">
        <f>+'FRIDA data'!G21</f>
        <v>1882.9849999999999</v>
      </c>
      <c r="AE24" s="70">
        <f>+'FRIDA data'!H21</f>
        <v>1863.345</v>
      </c>
      <c r="AF24" s="70">
        <f>+'FRIDA data'!I21+'FRIDA data'!J21</f>
        <v>478.72499999999997</v>
      </c>
      <c r="AG24" s="70">
        <f>+'FRIDA data'!K21+'FRIDA data'!L21</f>
        <v>1914.8999999999999</v>
      </c>
      <c r="AH24" s="70">
        <f>+'FRIDA data'!M21</f>
        <v>1151.3950000000002</v>
      </c>
      <c r="AI24" s="70">
        <f>+'FRIDA data'!N21</f>
        <v>236.17100000000002</v>
      </c>
      <c r="AJ24" s="221">
        <f>+'FRIDA data'!O21</f>
        <v>1249.595</v>
      </c>
    </row>
    <row r="25" spans="1:36" ht="53.25" customHeight="1" x14ac:dyDescent="0.2">
      <c r="A25" s="220">
        <v>1805</v>
      </c>
      <c r="B25" s="125"/>
      <c r="C25" s="56" t="s">
        <v>539</v>
      </c>
      <c r="D25" s="56">
        <v>108</v>
      </c>
      <c r="E25" s="56" t="s">
        <v>53</v>
      </c>
      <c r="F25" s="56">
        <v>200</v>
      </c>
      <c r="G25" s="76">
        <v>1426</v>
      </c>
      <c r="H25" s="130">
        <v>11</v>
      </c>
      <c r="I25" s="200" t="s">
        <v>540</v>
      </c>
      <c r="J25" s="94">
        <f>+'FRIDA data'!E68/'FRIDA data'!E44</f>
        <v>1.6224107142857143</v>
      </c>
      <c r="K25" s="94">
        <f>+'FRIDA data'!F68/'FRIDA data'!F44</f>
        <v>1.35</v>
      </c>
      <c r="L25" s="94">
        <f>+'FRIDA data'!G68/'FRIDA data'!G44</f>
        <v>1.1824355971896954</v>
      </c>
      <c r="M25" s="94">
        <f>+'FRIDA data'!H68/'FRIDA data'!H44</f>
        <v>1.4303571428571429</v>
      </c>
      <c r="N25" s="95">
        <f>+'FRIDA data'!I68/'FRIDA data'!I44</f>
        <v>0.77478260869565219</v>
      </c>
      <c r="O25" s="94">
        <f>+'FRIDA data'!J68/'FRIDA data'!J44</f>
        <v>1.8627177700348432</v>
      </c>
      <c r="P25" s="94">
        <f>+'FRIDA data'!K68/'FRIDA data'!K44</f>
        <v>1.4163428571428571</v>
      </c>
      <c r="Q25" s="94">
        <f>+'FRIDA data'!L68/'FRIDA data'!L44</f>
        <v>1.2506493506493508</v>
      </c>
      <c r="R25" s="78">
        <f>+'FRIDA data'!M68/'FRIDA data'!M44</f>
        <v>1.1475</v>
      </c>
      <c r="S25" s="73">
        <f>+'FRIDA data'!E68</f>
        <v>25.958571428571428</v>
      </c>
      <c r="T25" s="66">
        <f>+'FRIDA data'!F68</f>
        <v>40.5</v>
      </c>
      <c r="U25" s="66">
        <f>+'FRIDA data'!G68</f>
        <v>72.128571428571419</v>
      </c>
      <c r="V25" s="66">
        <f>+'FRIDA data'!H68</f>
        <v>68.657142857142858</v>
      </c>
      <c r="W25" s="97">
        <f>+'FRIDA data'!I68</f>
        <v>17.82</v>
      </c>
      <c r="X25" s="66">
        <f>+'FRIDA data'!J68</f>
        <v>76.371428571428567</v>
      </c>
      <c r="Y25" s="66">
        <f>+'FRIDA data'!K68</f>
        <v>35.408571428571427</v>
      </c>
      <c r="Z25" s="66">
        <f>+'FRIDA data'!L68</f>
        <v>8.2542857142857144</v>
      </c>
      <c r="AA25" s="67">
        <f>+'FRIDA data'!M68</f>
        <v>45.9</v>
      </c>
      <c r="AB25" s="105">
        <f>+'FRIDA data'!Q25</f>
        <v>726.84</v>
      </c>
      <c r="AC25" s="70">
        <f>+'FRIDA data'!F25</f>
        <v>1134</v>
      </c>
      <c r="AD25" s="70">
        <f>+'FRIDA data'!G25</f>
        <v>2019.6</v>
      </c>
      <c r="AE25" s="70">
        <f>+'FRIDA data'!H25</f>
        <v>1922.4</v>
      </c>
      <c r="AF25" s="70">
        <f>+'FRIDA data'!I25+'FRIDA data'!J25</f>
        <v>498.96</v>
      </c>
      <c r="AG25" s="70">
        <f>+'FRIDA data'!K25+'FRIDA data'!L25</f>
        <v>2138.4</v>
      </c>
      <c r="AH25" s="70">
        <f>+'FRIDA data'!M25</f>
        <v>991.43999999999994</v>
      </c>
      <c r="AI25" s="70">
        <f>+'FRIDA data'!N25</f>
        <v>231.12</v>
      </c>
      <c r="AJ25" s="221">
        <f>+'FRIDA data'!O25</f>
        <v>1285.2</v>
      </c>
    </row>
    <row r="26" spans="1:36" ht="45.75" customHeight="1" x14ac:dyDescent="0.2">
      <c r="A26" s="220">
        <v>1804</v>
      </c>
      <c r="B26" s="125"/>
      <c r="C26" s="56" t="s">
        <v>541</v>
      </c>
      <c r="D26" s="56">
        <v>119</v>
      </c>
      <c r="E26" s="122" t="s">
        <v>53</v>
      </c>
      <c r="F26" s="56">
        <v>239</v>
      </c>
      <c r="G26" s="76">
        <v>1508</v>
      </c>
      <c r="H26" s="130">
        <v>5</v>
      </c>
      <c r="I26" s="200" t="s">
        <v>542</v>
      </c>
      <c r="J26" s="94">
        <f>+'FRIDA data'!E63/'FRIDA data'!E44</f>
        <v>1.6561718750000001</v>
      </c>
      <c r="K26" s="94">
        <f>+'FRIDA data'!F63/'FRIDA data'!F44</f>
        <v>1.3833750000000002</v>
      </c>
      <c r="L26" s="94">
        <f>+'FRIDA data'!G63/'FRIDA data'!G44</f>
        <v>1.2053278688524591</v>
      </c>
      <c r="M26" s="94">
        <f>+'FRIDA data'!H63/'FRIDA data'!H44</f>
        <v>1.5052083333333333</v>
      </c>
      <c r="N26" s="95">
        <f>+'FRIDA data'!I63/'FRIDA data'!I44</f>
        <v>0.81951086956521735</v>
      </c>
      <c r="O26" s="94">
        <f>+'FRIDA data'!J63/'FRIDA data'!J44</f>
        <v>1.9321951219512195</v>
      </c>
      <c r="P26" s="94">
        <f>+'FRIDA data'!K63/'FRIDA data'!K44</f>
        <v>1.4908999999999997</v>
      </c>
      <c r="Q26" s="94">
        <f>+'FRIDA data'!L63/'FRIDA data'!L44</f>
        <v>1.2170454545454548</v>
      </c>
      <c r="R26" s="78">
        <f>+'FRIDA data'!M63/'FRIDA data'!M44</f>
        <v>1.2006250000000001</v>
      </c>
      <c r="S26" s="73">
        <f>+'FRIDA data'!E63</f>
        <v>26.498750000000001</v>
      </c>
      <c r="T26" s="66">
        <f>+'FRIDA data'!F63</f>
        <v>41.501250000000006</v>
      </c>
      <c r="U26" s="66">
        <f>+'FRIDA data'!G63</f>
        <v>73.525000000000006</v>
      </c>
      <c r="V26" s="66">
        <f>+'FRIDA data'!H63</f>
        <v>72.25</v>
      </c>
      <c r="W26" s="97">
        <f>+'FRIDA data'!I63</f>
        <v>18.848749999999999</v>
      </c>
      <c r="X26" s="66">
        <f>+'FRIDA data'!J63</f>
        <v>79.22</v>
      </c>
      <c r="Y26" s="66">
        <f>+'FRIDA data'!K63</f>
        <v>37.272499999999994</v>
      </c>
      <c r="Z26" s="66">
        <f>+'FRIDA data'!L63</f>
        <v>8.0325000000000006</v>
      </c>
      <c r="AA26" s="67">
        <f>+'FRIDA data'!M63</f>
        <v>48.024999999999999</v>
      </c>
      <c r="AB26" s="105">
        <f>+'FRIDA data'!Q20</f>
        <v>741.96500000000003</v>
      </c>
      <c r="AC26" s="70">
        <f>+'FRIDA data'!F20</f>
        <v>1162.0350000000001</v>
      </c>
      <c r="AD26" s="70">
        <f>+'FRIDA data'!G20</f>
        <v>2058.7000000000003</v>
      </c>
      <c r="AE26" s="70">
        <f>+'FRIDA data'!H20</f>
        <v>2023</v>
      </c>
      <c r="AF26" s="70">
        <f>+'FRIDA data'!I20+'FRIDA data'!J20</f>
        <v>527.76499999999999</v>
      </c>
      <c r="AG26" s="70">
        <f>+'FRIDA data'!K20+'FRIDA data'!L20</f>
        <v>2218.16</v>
      </c>
      <c r="AH26" s="70">
        <f>+'FRIDA data'!M20</f>
        <v>1043.6299999999999</v>
      </c>
      <c r="AI26" s="70">
        <f>+'FRIDA data'!N20</f>
        <v>224.91</v>
      </c>
      <c r="AJ26" s="221">
        <f>+'FRIDA data'!O20</f>
        <v>1344.7</v>
      </c>
    </row>
    <row r="27" spans="1:36" ht="54" customHeight="1" x14ac:dyDescent="0.2">
      <c r="A27" s="220">
        <v>1815</v>
      </c>
      <c r="B27" s="125"/>
      <c r="C27" s="56" t="s">
        <v>543</v>
      </c>
      <c r="D27" s="56">
        <v>181</v>
      </c>
      <c r="E27" s="56" t="s">
        <v>544</v>
      </c>
      <c r="F27" s="56">
        <v>272</v>
      </c>
      <c r="G27" s="76">
        <v>1523</v>
      </c>
      <c r="H27" s="130">
        <v>6</v>
      </c>
      <c r="I27" s="200" t="s">
        <v>545</v>
      </c>
      <c r="J27" s="100">
        <f>+'FRIDA data'!E67/'FRIDA data'!E44</f>
        <v>1.8396428571428571</v>
      </c>
      <c r="K27" s="100">
        <f>+'FRIDA data'!F67/'FRIDA data'!F44</f>
        <v>1.5931428571428572</v>
      </c>
      <c r="L27" s="100">
        <f>+'FRIDA data'!G67/'FRIDA data'!G44</f>
        <v>1.4491803278688524</v>
      </c>
      <c r="M27" s="100">
        <f>+'FRIDA data'!H67/'FRIDA data'!H44</f>
        <v>1.5279761904761904</v>
      </c>
      <c r="N27" s="50">
        <f>+'FRIDA data'!I67/'FRIDA data'!I44</f>
        <v>0.92919254658385098</v>
      </c>
      <c r="O27" s="100">
        <f>+'FRIDA data'!J67/'FRIDA data'!J44</f>
        <v>2.4262020905923345</v>
      </c>
      <c r="P27" s="100">
        <f>+'FRIDA data'!K67/'FRIDA data'!K44</f>
        <v>1.9078857142857144</v>
      </c>
      <c r="Q27" s="100">
        <f>+'FRIDA data'!L67/'FRIDA data'!L44</f>
        <v>2.0311688311688312</v>
      </c>
      <c r="R27" s="72">
        <f>+'FRIDA data'!M67/'FRIDA data'!M44</f>
        <v>1.411</v>
      </c>
      <c r="S27" s="73">
        <f>+'FRIDA data'!E67</f>
        <v>29.434285714285714</v>
      </c>
      <c r="T27" s="66">
        <f>+'FRIDA data'!F67</f>
        <v>47.794285714285714</v>
      </c>
      <c r="U27" s="66">
        <f>+'FRIDA data'!G67</f>
        <v>88.399999999999991</v>
      </c>
      <c r="V27" s="66">
        <f>+'FRIDA data'!H67</f>
        <v>73.342857142857142</v>
      </c>
      <c r="W27" s="97">
        <f>+'FRIDA data'!I67</f>
        <v>21.371428571428574</v>
      </c>
      <c r="X27" s="66">
        <f>+'FRIDA data'!J67</f>
        <v>99.474285714285713</v>
      </c>
      <c r="Y27" s="66">
        <f>+'FRIDA data'!K67</f>
        <v>47.697142857142858</v>
      </c>
      <c r="Z27" s="66">
        <f>+'FRIDA data'!L67</f>
        <v>13.405714285714284</v>
      </c>
      <c r="AA27" s="67">
        <f>+'FRIDA data'!M67</f>
        <v>56.44</v>
      </c>
      <c r="AB27" s="123">
        <f>+'FRIDA data'!Q24</f>
        <v>824.16</v>
      </c>
      <c r="AC27" s="103">
        <f>+'FRIDA data'!F24</f>
        <v>1338.24</v>
      </c>
      <c r="AD27" s="103">
        <f>+'FRIDA data'!G24</f>
        <v>2475.1999999999998</v>
      </c>
      <c r="AE27" s="103">
        <f>+'FRIDA data'!H24</f>
        <v>2053.6</v>
      </c>
      <c r="AF27" s="103">
        <f>+'FRIDA data'!I24+'FRIDA data'!J24</f>
        <v>598.40000000000009</v>
      </c>
      <c r="AG27" s="103">
        <f>+'FRIDA data'!K24+'FRIDA data'!L24</f>
        <v>2785.2799999999997</v>
      </c>
      <c r="AH27" s="103">
        <f>+'FRIDA data'!M24</f>
        <v>1335.52</v>
      </c>
      <c r="AI27" s="103">
        <f>+'FRIDA data'!N24</f>
        <v>375.35999999999996</v>
      </c>
      <c r="AJ27" s="224">
        <f>+'FRIDA data'!O24</f>
        <v>1580.32</v>
      </c>
    </row>
    <row r="28" spans="1:36" ht="47.25" customHeight="1" x14ac:dyDescent="0.2">
      <c r="A28" s="220">
        <v>1810</v>
      </c>
      <c r="B28" s="125"/>
      <c r="C28" s="56" t="s">
        <v>546</v>
      </c>
      <c r="D28" s="56">
        <v>389</v>
      </c>
      <c r="E28" s="56"/>
      <c r="F28" s="56">
        <v>389</v>
      </c>
      <c r="G28" s="76">
        <v>1544</v>
      </c>
      <c r="H28" s="130">
        <v>12</v>
      </c>
      <c r="I28" s="200" t="s">
        <v>547</v>
      </c>
      <c r="J28" s="94">
        <f>+'FRIDA data'!E66/'FRIDA data'!E44</f>
        <v>1.7713392857142858</v>
      </c>
      <c r="K28" s="94">
        <f>+'FRIDA data'!F66/'FRIDA data'!F44</f>
        <v>1.5421071428571431</v>
      </c>
      <c r="L28" s="94">
        <f>+'FRIDA data'!G66/'FRIDA data'!G44</f>
        <v>1.382453161592506</v>
      </c>
      <c r="M28" s="94">
        <f>+'FRIDA data'!H66/'FRIDA data'!H44</f>
        <v>1.45875</v>
      </c>
      <c r="N28" s="95">
        <f>+'FRIDA data'!I66/'FRIDA data'!I44</f>
        <v>0.87585403726708067</v>
      </c>
      <c r="O28" s="94">
        <f>+'FRIDA data'!J66/'FRIDA data'!J44</f>
        <v>2.2296341463414637</v>
      </c>
      <c r="P28" s="94">
        <f>+'FRIDA data'!K66/'FRIDA data'!K44</f>
        <v>1.6949285714285711</v>
      </c>
      <c r="Q28" s="94">
        <f>+'FRIDA data'!L66/'FRIDA data'!L44</f>
        <v>1.8523809523809525</v>
      </c>
      <c r="R28" s="78">
        <f>+'FRIDA data'!M66/'FRIDA data'!M44</f>
        <v>1.3302410714285715</v>
      </c>
      <c r="S28" s="73">
        <f>+'FRIDA data'!E66</f>
        <v>28.341428571428573</v>
      </c>
      <c r="T28" s="66">
        <f>+'FRIDA data'!F66</f>
        <v>46.263214285714291</v>
      </c>
      <c r="U28" s="66">
        <f>+'FRIDA data'!G66</f>
        <v>84.329642857142858</v>
      </c>
      <c r="V28" s="66">
        <f>+'FRIDA data'!H66</f>
        <v>70.02</v>
      </c>
      <c r="W28" s="97">
        <f>+'FRIDA data'!I66</f>
        <v>20.144642857142856</v>
      </c>
      <c r="X28" s="66">
        <f>+'FRIDA data'!J66</f>
        <v>91.415000000000006</v>
      </c>
      <c r="Y28" s="66">
        <f>+'FRIDA data'!K66</f>
        <v>42.373214285714276</v>
      </c>
      <c r="Z28" s="66">
        <f>+'FRIDA data'!L66</f>
        <v>12.225714285714286</v>
      </c>
      <c r="AA28" s="67">
        <f>+'FRIDA data'!M66</f>
        <v>53.20964285714286</v>
      </c>
      <c r="AB28" s="105">
        <f>+'FRIDA data'!Q23</f>
        <v>793.56000000000006</v>
      </c>
      <c r="AC28" s="70">
        <f>+'FRIDA data'!F23</f>
        <v>1295.3700000000001</v>
      </c>
      <c r="AD28" s="70">
        <f>+'FRIDA data'!G23</f>
        <v>2361.23</v>
      </c>
      <c r="AE28" s="70">
        <f>+'FRIDA data'!H23</f>
        <v>1960.56</v>
      </c>
      <c r="AF28" s="70">
        <f>+'FRIDA data'!I23+'FRIDA data'!J23</f>
        <v>564.04999999999995</v>
      </c>
      <c r="AG28" s="70">
        <f>+'FRIDA data'!K23+'FRIDA data'!L23</f>
        <v>2559.62</v>
      </c>
      <c r="AH28" s="70">
        <f>+'FRIDA data'!M23</f>
        <v>1186.4499999999998</v>
      </c>
      <c r="AI28" s="70">
        <f>+'FRIDA data'!N23</f>
        <v>342.32</v>
      </c>
      <c r="AJ28" s="221">
        <f>+'FRIDA data'!O23</f>
        <v>1489.8700000000001</v>
      </c>
    </row>
    <row r="29" spans="1:36" ht="54.75" customHeight="1" x14ac:dyDescent="0.2">
      <c r="A29" s="220">
        <v>961</v>
      </c>
      <c r="B29" s="125"/>
      <c r="C29" s="56" t="s">
        <v>548</v>
      </c>
      <c r="D29" s="20">
        <v>1227</v>
      </c>
      <c r="E29" s="56"/>
      <c r="F29" s="19"/>
      <c r="G29" s="76">
        <v>1550</v>
      </c>
      <c r="H29" s="130">
        <v>51</v>
      </c>
      <c r="I29" s="200" t="s">
        <v>549</v>
      </c>
      <c r="J29" s="46">
        <f>+'FRIDA data'!E61/'FRIDA data'!E44</f>
        <v>1.0652145647321427</v>
      </c>
      <c r="K29" s="46">
        <f>+'FRIDA data'!F61/'FRIDA data'!F44</f>
        <v>0.98935580357142838</v>
      </c>
      <c r="L29" s="46">
        <f>+'FRIDA data'!G61/'FRIDA data'!G44</f>
        <v>0.78841364168618266</v>
      </c>
      <c r="M29" s="46">
        <f>+'FRIDA data'!H61/'FRIDA data'!H44</f>
        <v>0.80092001488095244</v>
      </c>
      <c r="N29" s="51">
        <f>+'FRIDA data'!I61/'FRIDA data'!I44</f>
        <v>0.23385675465838512</v>
      </c>
      <c r="O29" s="46">
        <f>+'FRIDA data'!J61/'FRIDA data'!J44</f>
        <v>0.76976840156794435</v>
      </c>
      <c r="P29" s="46">
        <f>+'FRIDA data'!K61/'FRIDA data'!K44</f>
        <v>1.4919116071428571</v>
      </c>
      <c r="Q29" s="46">
        <f>+'FRIDA data'!L61/'FRIDA data'!L44</f>
        <v>1.9402522997835496</v>
      </c>
      <c r="R29" s="47">
        <f>+'FRIDA data'!M61/'FRIDA data'!M44</f>
        <v>0.94602734375000019</v>
      </c>
      <c r="S29" s="73">
        <f>+'FRIDA data'!E61</f>
        <v>17.043433035714283</v>
      </c>
      <c r="T29" s="97">
        <f>+'FRIDA data'!F61</f>
        <v>29.680674107142853</v>
      </c>
      <c r="U29" s="97">
        <f>+'FRIDA data'!G61</f>
        <v>48.09323214285714</v>
      </c>
      <c r="V29" s="97">
        <f>+'FRIDA data'!H61</f>
        <v>38.444160714285715</v>
      </c>
      <c r="W29" s="97">
        <f>+'FRIDA data'!I61</f>
        <v>5.3787053571428576</v>
      </c>
      <c r="X29" s="97">
        <f>+'FRIDA data'!J61</f>
        <v>31.560504464285717</v>
      </c>
      <c r="Y29" s="66">
        <f>+'FRIDA data'!K61</f>
        <v>37.297790178571425</v>
      </c>
      <c r="Z29" s="66">
        <f>+'FRIDA data'!L61</f>
        <v>12.805665178571427</v>
      </c>
      <c r="AA29" s="124">
        <f>+'FRIDA data'!M61</f>
        <v>37.841093750000006</v>
      </c>
      <c r="AB29" s="33">
        <v>477.21612499999998</v>
      </c>
      <c r="AC29" s="23">
        <v>831.05887499999983</v>
      </c>
      <c r="AD29" s="23">
        <v>1346.6105</v>
      </c>
      <c r="AE29" s="23">
        <v>1076.4365</v>
      </c>
      <c r="AF29" s="23">
        <v>150.60374999999999</v>
      </c>
      <c r="AG29" s="23">
        <v>883.69412499999999</v>
      </c>
      <c r="AH29" s="23">
        <v>1044.338125</v>
      </c>
      <c r="AI29" s="23">
        <v>358.55862499999995</v>
      </c>
      <c r="AJ29" s="225">
        <v>1059.5506250000001</v>
      </c>
    </row>
    <row r="30" spans="1:36" ht="48.75" customHeight="1" x14ac:dyDescent="0.2">
      <c r="A30" s="220">
        <v>1812</v>
      </c>
      <c r="B30" s="18"/>
      <c r="C30" s="2" t="s">
        <v>550</v>
      </c>
      <c r="D30" s="2">
        <v>389</v>
      </c>
      <c r="E30" s="2"/>
      <c r="F30" s="2">
        <v>389</v>
      </c>
      <c r="G30" s="3">
        <v>1844</v>
      </c>
      <c r="H30" s="133">
        <v>12</v>
      </c>
      <c r="I30" s="200" t="s">
        <v>551</v>
      </c>
      <c r="J30" s="94">
        <f>+'FRIDA data'!E71/'FRIDA data'!E44</f>
        <v>1.7062165178571429</v>
      </c>
      <c r="K30" s="94">
        <f>+'FRIDA data'!F71/'FRIDA data'!F44</f>
        <v>1.4842202380952381</v>
      </c>
      <c r="L30" s="94">
        <f>+'FRIDA data'!G71/'FRIDA data'!G44</f>
        <v>1.3300702576112411</v>
      </c>
      <c r="M30" s="94">
        <f>+'FRIDA data'!H71/'FRIDA data'!H44</f>
        <v>1.4905877976190478</v>
      </c>
      <c r="N30" s="101">
        <f>+'FRIDA data'!I71/'FRIDA data'!I44</f>
        <v>1.2231754658385092</v>
      </c>
      <c r="O30" s="94">
        <f>+'FRIDA data'!J71/'FRIDA data'!J44</f>
        <v>2.321123693379791</v>
      </c>
      <c r="P30" s="94">
        <f>+'FRIDA data'!K71/'FRIDA data'!K44</f>
        <v>1.6115714285714284</v>
      </c>
      <c r="Q30" s="94">
        <f>+'FRIDA data'!L71/'FRIDA data'!L44</f>
        <v>1.7018750000000002</v>
      </c>
      <c r="R30" s="78">
        <f>+'FRIDA data'!M71/'FRIDA data'!M44</f>
        <v>1.2295178571428571</v>
      </c>
      <c r="S30" s="73">
        <f>+'FRIDA data'!E71</f>
        <v>27.299464285714286</v>
      </c>
      <c r="T30" s="66">
        <f>+'FRIDA data'!F71</f>
        <v>44.526607142857145</v>
      </c>
      <c r="U30" s="66">
        <f>+'FRIDA data'!G71</f>
        <v>81.13428571428571</v>
      </c>
      <c r="V30" s="66">
        <f>+'FRIDA data'!H71</f>
        <v>71.548214285714295</v>
      </c>
      <c r="W30" s="66">
        <f>+'FRIDA data'!I71</f>
        <v>28.133035714285711</v>
      </c>
      <c r="X30" s="66">
        <f>+'FRIDA data'!J71</f>
        <v>95.166071428571428</v>
      </c>
      <c r="Y30" s="66">
        <f>+'FRIDA data'!K71</f>
        <v>40.289285714285711</v>
      </c>
      <c r="Z30" s="66">
        <f>+'FRIDA data'!L71</f>
        <v>11.232375000000001</v>
      </c>
      <c r="AA30" s="67">
        <f>+'FRIDA data'!M71</f>
        <v>49.180714285714281</v>
      </c>
      <c r="AB30" s="105">
        <f>+'FRIDA data'!Q28</f>
        <v>764.38499999999999</v>
      </c>
      <c r="AC30" s="70">
        <f>+'FRIDA data'!F28</f>
        <v>1246.7450000000001</v>
      </c>
      <c r="AD30" s="70">
        <f>+'FRIDA data'!G28</f>
        <v>2271.7599999999998</v>
      </c>
      <c r="AE30" s="70">
        <f>+'FRIDA data'!H28</f>
        <v>2003.3500000000001</v>
      </c>
      <c r="AF30" s="70">
        <f>+'FRIDA data'!I28+'FRIDA data'!J28</f>
        <v>787.72499999999991</v>
      </c>
      <c r="AG30" s="70">
        <f>+'FRIDA data'!K28+'FRIDA data'!L28</f>
        <v>2664.65</v>
      </c>
      <c r="AH30" s="70">
        <f>+'FRIDA data'!M28</f>
        <v>1128.0999999999999</v>
      </c>
      <c r="AI30" s="70">
        <f>+'FRIDA data'!N28</f>
        <v>314.50650000000002</v>
      </c>
      <c r="AJ30" s="221">
        <f>+'FRIDA data'!O28</f>
        <v>1377.06</v>
      </c>
    </row>
    <row r="31" spans="1:36" ht="78.75" customHeight="1" x14ac:dyDescent="0.2">
      <c r="A31" s="220">
        <v>764</v>
      </c>
      <c r="B31" s="127"/>
      <c r="C31" s="79" t="s">
        <v>552</v>
      </c>
      <c r="D31" s="79">
        <v>1474</v>
      </c>
      <c r="E31" s="79"/>
      <c r="F31" s="79">
        <v>1389</v>
      </c>
      <c r="G31" s="81">
        <v>1857</v>
      </c>
      <c r="H31" s="134">
        <v>177</v>
      </c>
      <c r="I31" s="203" t="s">
        <v>553</v>
      </c>
      <c r="J31" s="94">
        <f>+'FRIDA data'!E65/'FRIDA data'!E44</f>
        <v>1.2002571428571429</v>
      </c>
      <c r="K31" s="94">
        <f>+'FRIDA data'!F65/'FRIDA data'!F44</f>
        <v>1.2802742857142857</v>
      </c>
      <c r="L31" s="94">
        <f>+'FRIDA data'!G65/'FRIDA data'!G44</f>
        <v>0.91822950819672133</v>
      </c>
      <c r="M31" s="94">
        <f>+'FRIDA data'!H65/'FRIDA data'!H44</f>
        <v>1.2669380952380951</v>
      </c>
      <c r="N31" s="95">
        <f>+'FRIDA data'!I65/'FRIDA data'!I44</f>
        <v>0.80712944099378869</v>
      </c>
      <c r="O31" s="94">
        <f>+'FRIDA data'!J65/'FRIDA data'!J44</f>
        <v>1.1709825783972125</v>
      </c>
      <c r="P31" s="94">
        <f>+'FRIDA data'!K65/'FRIDA data'!K44</f>
        <v>1.6643565714285713</v>
      </c>
      <c r="Q31" s="94">
        <f>+'FRIDA data'!L65/'FRIDA data'!L44</f>
        <v>1.6730857142857143</v>
      </c>
      <c r="R31" s="78">
        <f>+'FRIDA data'!M65/'FRIDA data'!M44</f>
        <v>1.2402657142857141</v>
      </c>
      <c r="S31" s="73">
        <f>+'FRIDA data'!E65</f>
        <v>19.204114285714287</v>
      </c>
      <c r="T31" s="66">
        <f>+'FRIDA data'!F65</f>
        <v>38.408228571428573</v>
      </c>
      <c r="U31" s="97">
        <f>+'FRIDA data'!G65</f>
        <v>56.012</v>
      </c>
      <c r="V31" s="66">
        <f>+'FRIDA data'!H65</f>
        <v>60.813028571428568</v>
      </c>
      <c r="W31" s="97">
        <f>+'FRIDA data'!I65</f>
        <v>18.563977142857141</v>
      </c>
      <c r="X31" s="66">
        <f>+'FRIDA data'!J65</f>
        <v>48.010285714285715</v>
      </c>
      <c r="Y31" s="66">
        <f>+'FRIDA data'!K65</f>
        <v>41.608914285714285</v>
      </c>
      <c r="Z31" s="66">
        <f>+'FRIDA data'!L65</f>
        <v>11.042365714285713</v>
      </c>
      <c r="AA31" s="67">
        <f>+'FRIDA data'!M65</f>
        <v>49.610628571428563</v>
      </c>
      <c r="AB31" s="105">
        <f>+'FRIDA data'!Q22</f>
        <v>537.71519999999998</v>
      </c>
      <c r="AC31" s="70">
        <f>+'FRIDA data'!F22</f>
        <v>1075.4304</v>
      </c>
      <c r="AD31" s="70">
        <f>+'FRIDA data'!G22</f>
        <v>1568.336</v>
      </c>
      <c r="AE31" s="70">
        <f>+'FRIDA data'!H22</f>
        <v>1702.7647999999999</v>
      </c>
      <c r="AF31" s="70">
        <f>+'FRIDA data'!I22+'FRIDA data'!J22</f>
        <v>519.79135999999994</v>
      </c>
      <c r="AG31" s="70">
        <f>+'FRIDA data'!K22+'FRIDA data'!L22</f>
        <v>1344.288</v>
      </c>
      <c r="AH31" s="70">
        <f>+'FRIDA data'!M22</f>
        <v>1165.0496000000001</v>
      </c>
      <c r="AI31" s="70">
        <f>+'FRIDA data'!N22</f>
        <v>309.18624</v>
      </c>
      <c r="AJ31" s="221">
        <f>+'FRIDA data'!O22</f>
        <v>1389.0975999999998</v>
      </c>
    </row>
    <row r="32" spans="1:36" ht="57" customHeight="1" x14ac:dyDescent="0.2">
      <c r="A32" s="220">
        <v>592</v>
      </c>
      <c r="B32" s="128"/>
      <c r="C32" s="2" t="s">
        <v>554</v>
      </c>
      <c r="D32" s="2">
        <v>127</v>
      </c>
      <c r="E32" s="2" t="s">
        <v>555</v>
      </c>
      <c r="F32" s="2">
        <v>300</v>
      </c>
      <c r="G32" s="3">
        <v>1867</v>
      </c>
      <c r="H32" s="133">
        <v>5</v>
      </c>
      <c r="I32" s="200" t="s">
        <v>556</v>
      </c>
      <c r="J32" s="94">
        <f>+'FRIDA data'!E69/'FRIDA data'!E44</f>
        <v>1.397</v>
      </c>
      <c r="K32" s="94">
        <f>+'FRIDA data'!F69/'FRIDA data'!F44</f>
        <v>1.3836952380952383</v>
      </c>
      <c r="L32" s="94">
        <f>+'FRIDA data'!G69/'FRIDA data'!G44</f>
        <v>1.0484192037470725</v>
      </c>
      <c r="M32" s="94">
        <f>+'FRIDA data'!H69/'FRIDA data'!H44</f>
        <v>1.4268601190476191</v>
      </c>
      <c r="N32" s="95">
        <f>+'FRIDA data'!I69/'FRIDA data'!I44</f>
        <v>0.61780372670807449</v>
      </c>
      <c r="O32" s="94">
        <f>+'FRIDA data'!J69/'FRIDA data'!J44</f>
        <v>1.5965714285714288</v>
      </c>
      <c r="P32" s="94">
        <f>+'FRIDA data'!K69/'FRIDA data'!K44</f>
        <v>1.3411199999999999</v>
      </c>
      <c r="Q32" s="94">
        <f>+'FRIDA data'!L69/'FRIDA data'!L44</f>
        <v>1.2579047619047619</v>
      </c>
      <c r="R32" s="78">
        <f>+'FRIDA data'!M69/'FRIDA data'!M44</f>
        <v>1.3153571428571429</v>
      </c>
      <c r="S32" s="73">
        <f>+'FRIDA data'!E69</f>
        <v>22.352</v>
      </c>
      <c r="T32" s="66">
        <f>+'FRIDA data'!F69</f>
        <v>41.510857142857148</v>
      </c>
      <c r="U32" s="66">
        <f>+'FRIDA data'!G69</f>
        <v>63.953571428571429</v>
      </c>
      <c r="V32" s="66">
        <f>+'FRIDA data'!H69</f>
        <v>68.489285714285714</v>
      </c>
      <c r="W32" s="97">
        <f>+'FRIDA data'!I69</f>
        <v>14.209485714285712</v>
      </c>
      <c r="X32" s="66">
        <f>+'FRIDA data'!J69</f>
        <v>65.459428571428575</v>
      </c>
      <c r="Y32" s="66">
        <f>+'FRIDA data'!K69</f>
        <v>33.527999999999999</v>
      </c>
      <c r="Z32" s="66">
        <f>+'FRIDA data'!L69</f>
        <v>8.3021714285714285</v>
      </c>
      <c r="AA32" s="67">
        <f>+'FRIDA data'!M69</f>
        <v>52.614285714285714</v>
      </c>
      <c r="AB32" s="105">
        <f>+'FRIDA data'!Q26</f>
        <v>625.85599999999999</v>
      </c>
      <c r="AC32" s="70">
        <f>+'FRIDA data'!F26</f>
        <v>1162.3040000000001</v>
      </c>
      <c r="AD32" s="70">
        <f>+'FRIDA data'!G26</f>
        <v>1790.7</v>
      </c>
      <c r="AE32" s="70">
        <f>+'FRIDA data'!H26</f>
        <v>1917.7</v>
      </c>
      <c r="AF32" s="70">
        <f>+'FRIDA data'!I26+'FRIDA data'!J26</f>
        <v>397.86559999999997</v>
      </c>
      <c r="AG32" s="70">
        <f>+'FRIDA data'!K26+'FRIDA data'!L26</f>
        <v>1832.864</v>
      </c>
      <c r="AH32" s="70">
        <f>+'FRIDA data'!M26</f>
        <v>938.78399999999999</v>
      </c>
      <c r="AI32" s="70">
        <f>+'FRIDA data'!N26</f>
        <v>232.46080000000001</v>
      </c>
      <c r="AJ32" s="221">
        <f>+'FRIDA data'!O26</f>
        <v>1473.2</v>
      </c>
    </row>
    <row r="33" spans="1:38" ht="45.75" customHeight="1" x14ac:dyDescent="0.2">
      <c r="A33" s="220"/>
      <c r="B33" s="125"/>
      <c r="C33" s="56" t="s">
        <v>557</v>
      </c>
      <c r="D33" s="56">
        <v>147</v>
      </c>
      <c r="E33" s="56" t="s">
        <v>558</v>
      </c>
      <c r="F33" s="56">
        <v>270</v>
      </c>
      <c r="G33" s="76">
        <v>1939</v>
      </c>
      <c r="H33" s="130">
        <v>22</v>
      </c>
      <c r="I33" s="200" t="s">
        <v>559</v>
      </c>
      <c r="J33" s="18" t="s">
        <v>560</v>
      </c>
      <c r="K33" s="18" t="s">
        <v>560</v>
      </c>
      <c r="L33" s="18" t="s">
        <v>560</v>
      </c>
      <c r="M33" s="18" t="s">
        <v>560</v>
      </c>
      <c r="N33" s="18" t="s">
        <v>560</v>
      </c>
      <c r="O33" s="18" t="s">
        <v>560</v>
      </c>
      <c r="P33" s="18" t="s">
        <v>560</v>
      </c>
      <c r="Q33" s="18" t="s">
        <v>560</v>
      </c>
      <c r="R33" s="25" t="s">
        <v>560</v>
      </c>
      <c r="S33" s="18" t="s">
        <v>560</v>
      </c>
      <c r="T33" s="18" t="s">
        <v>560</v>
      </c>
      <c r="U33" s="18" t="s">
        <v>560</v>
      </c>
      <c r="V33" s="18" t="s">
        <v>560</v>
      </c>
      <c r="W33" s="18" t="s">
        <v>560</v>
      </c>
      <c r="X33" s="18" t="s">
        <v>560</v>
      </c>
      <c r="Y33" s="18" t="s">
        <v>560</v>
      </c>
      <c r="Z33" s="18" t="s">
        <v>560</v>
      </c>
      <c r="AA33" s="25" t="s">
        <v>560</v>
      </c>
      <c r="AB33" s="18" t="s">
        <v>560</v>
      </c>
      <c r="AC33" s="5" t="s">
        <v>560</v>
      </c>
      <c r="AD33" s="5" t="s">
        <v>560</v>
      </c>
      <c r="AE33" s="5" t="s">
        <v>560</v>
      </c>
      <c r="AF33" s="5" t="s">
        <v>560</v>
      </c>
      <c r="AG33" s="5" t="s">
        <v>560</v>
      </c>
      <c r="AH33" s="5" t="s">
        <v>560</v>
      </c>
      <c r="AI33" s="5" t="s">
        <v>560</v>
      </c>
      <c r="AJ33" s="226" t="s">
        <v>560</v>
      </c>
    </row>
    <row r="34" spans="1:38" ht="55.5" customHeight="1" x14ac:dyDescent="0.2">
      <c r="A34" s="220">
        <v>471</v>
      </c>
      <c r="B34" s="129"/>
      <c r="C34" s="2" t="s">
        <v>480</v>
      </c>
      <c r="D34" s="2">
        <v>121</v>
      </c>
      <c r="E34" s="2"/>
      <c r="F34" s="2">
        <v>121</v>
      </c>
      <c r="G34" s="3">
        <v>3021</v>
      </c>
      <c r="H34" s="133">
        <v>10</v>
      </c>
      <c r="I34" s="200" t="s">
        <v>561</v>
      </c>
      <c r="J34" s="94">
        <f>+'FRIDA data'!E81/'FRIDA data'!E44</f>
        <v>1.7258705357142856</v>
      </c>
      <c r="K34" s="94">
        <f>+'FRIDA data'!F81/'FRIDA data'!F44</f>
        <v>1.3569285714285715</v>
      </c>
      <c r="L34" s="94">
        <f>+'FRIDA data'!G81/'FRIDA data'!G44</f>
        <v>1.2043325526932083</v>
      </c>
      <c r="M34" s="95">
        <f>+'FRIDA data'!H81/'FRIDA data'!H44</f>
        <v>0.62030505952380943</v>
      </c>
      <c r="N34" s="94">
        <f>+'FRIDA data'!I81/'FRIDA data'!I44</f>
        <v>2.3880590062111802</v>
      </c>
      <c r="O34" s="94">
        <f>+'FRIDA data'!J81/'FRIDA data'!J44</f>
        <v>2.2123606271777003</v>
      </c>
      <c r="P34" s="94">
        <f>+'FRIDA data'!K81/'FRIDA data'!K44</f>
        <v>1.5902857142857141</v>
      </c>
      <c r="Q34" s="94">
        <f>+'FRIDA data'!L81/'FRIDA data'!L44</f>
        <v>2.7565476190476188</v>
      </c>
      <c r="R34" s="78">
        <f>+'FRIDA data'!M81/'FRIDA data'!M44</f>
        <v>1.2748214285714288</v>
      </c>
      <c r="S34" s="73">
        <f>+'FRIDA data'!E77</f>
        <v>27.61392857142857</v>
      </c>
      <c r="T34" s="66">
        <f>+'FRIDA data'!F77</f>
        <v>40.707857142857144</v>
      </c>
      <c r="U34" s="66">
        <f>+'FRIDA data'!G77</f>
        <v>73.464285714285708</v>
      </c>
      <c r="V34" s="97">
        <f>+'FRIDA data'!H77</f>
        <v>29.774642857142855</v>
      </c>
      <c r="W34" s="66">
        <f>+'FRIDA data'!I77</f>
        <v>54.925357142857145</v>
      </c>
      <c r="X34" s="66">
        <f>+'FRIDA data'!J77</f>
        <v>90.706785714285715</v>
      </c>
      <c r="Y34" s="66">
        <f>+'FRIDA data'!K77</f>
        <v>39.757142857142853</v>
      </c>
      <c r="Z34" s="66">
        <f>+'FRIDA data'!L77</f>
        <v>18.193214285714284</v>
      </c>
      <c r="AA34" s="67">
        <f>+'FRIDA data'!M77</f>
        <v>50.992857142857147</v>
      </c>
      <c r="AB34" s="105">
        <f>+'FRIDA data'!Q39</f>
        <v>773.18999999999994</v>
      </c>
      <c r="AC34" s="70">
        <f>+'FRIDA data'!F39</f>
        <v>1139.82</v>
      </c>
      <c r="AD34" s="70">
        <f>+'FRIDA data'!G39</f>
        <v>2057</v>
      </c>
      <c r="AE34" s="70">
        <f>+'FRIDA data'!H39</f>
        <v>833.68999999999994</v>
      </c>
      <c r="AF34" s="70">
        <f>+'FRIDA data'!I39+'FRIDA data'!J39</f>
        <v>1537.91</v>
      </c>
      <c r="AG34" s="70">
        <f>+'FRIDA data'!K39+'FRIDA data'!L39</f>
        <v>2539.79</v>
      </c>
      <c r="AH34" s="70">
        <f>+'FRIDA data'!M39</f>
        <v>1113.1999999999998</v>
      </c>
      <c r="AI34" s="70">
        <f>+'FRIDA data'!N39</f>
        <v>509.40999999999997</v>
      </c>
      <c r="AJ34" s="221">
        <f>+'FRIDA data'!O39</f>
        <v>1427.8000000000002</v>
      </c>
    </row>
    <row r="35" spans="1:38" ht="48.75" customHeight="1" x14ac:dyDescent="0.2">
      <c r="A35" s="220">
        <v>59</v>
      </c>
      <c r="B35" s="18"/>
      <c r="C35" s="2" t="s">
        <v>57</v>
      </c>
      <c r="D35" s="2">
        <v>197</v>
      </c>
      <c r="E35" s="2"/>
      <c r="F35" s="2">
        <v>197</v>
      </c>
      <c r="G35" s="3">
        <v>3036</v>
      </c>
      <c r="H35" s="133">
        <v>2</v>
      </c>
      <c r="I35" s="200" t="s">
        <v>57</v>
      </c>
      <c r="J35" s="94">
        <f>+'FRIDA data'!E72/'FRIDA data'!E44</f>
        <v>1.3603113839285714</v>
      </c>
      <c r="K35" s="94">
        <f>+'FRIDA data'!F72/'FRIDA data'!F44</f>
        <v>1.2955346513605437</v>
      </c>
      <c r="L35" s="94">
        <f>+'FRIDA data'!G72/'FRIDA data'!G44</f>
        <v>1.146866740548679</v>
      </c>
      <c r="M35" s="95">
        <f>+'FRIDA data'!H72/'FRIDA data'!H44</f>
        <v>0.84209752338435395</v>
      </c>
      <c r="N35" s="94">
        <f>+'FRIDA data'!I72/'FRIDA data'!I44</f>
        <v>1.8250140306122464</v>
      </c>
      <c r="O35" s="94">
        <f>+'FRIDA data'!J72/'FRIDA data'!J44</f>
        <v>1.9717405425584873</v>
      </c>
      <c r="P35" s="94">
        <f>+'FRIDA data'!K72/'FRIDA data'!K44</f>
        <v>1.3058989285714284</v>
      </c>
      <c r="Q35" s="94">
        <f>+'FRIDA data'!L72/'FRIDA data'!L44</f>
        <v>1.9079692138218878</v>
      </c>
      <c r="R35" s="78">
        <f>+'FRIDA data'!M72/'FRIDA data'!M44</f>
        <v>1.4380434630102039</v>
      </c>
      <c r="S35" s="73">
        <f>+'FRIDA data'!E72</f>
        <v>21.764982142857143</v>
      </c>
      <c r="T35" s="66">
        <f>+'FRIDA data'!F72</f>
        <v>38.86603954081631</v>
      </c>
      <c r="U35" s="66">
        <f>+'FRIDA data'!G72</f>
        <v>69.958871173469419</v>
      </c>
      <c r="V35" s="97">
        <f>+'FRIDA data'!H72</f>
        <v>40.42068112244899</v>
      </c>
      <c r="W35" s="66">
        <f>+'FRIDA data'!I72</f>
        <v>41.97532270408167</v>
      </c>
      <c r="X35" s="66">
        <f>+'FRIDA data'!J72</f>
        <v>80.841362244897979</v>
      </c>
      <c r="Y35" s="66">
        <f>+'FRIDA data'!K72</f>
        <v>32.647473214285711</v>
      </c>
      <c r="Z35" s="66">
        <f>+'FRIDA data'!L72</f>
        <v>12.592596811224459</v>
      </c>
      <c r="AA35" s="67">
        <f>+'FRIDA data'!M72</f>
        <v>57.521738520408157</v>
      </c>
      <c r="AB35" s="105">
        <f>+'FRIDA data'!Q29</f>
        <v>609.41949999999997</v>
      </c>
      <c r="AC35" s="70">
        <f>+'FRIDA data'!F29</f>
        <v>1088.2491071428567</v>
      </c>
      <c r="AD35" s="70">
        <f>+'FRIDA data'!G29</f>
        <v>1958.8483928571436</v>
      </c>
      <c r="AE35" s="70">
        <f>+'FRIDA data'!H29</f>
        <v>1131.7790714285718</v>
      </c>
      <c r="AF35" s="70">
        <f>+'FRIDA data'!I29+'FRIDA data'!J29</f>
        <v>1175.3090357142869</v>
      </c>
      <c r="AG35" s="70">
        <f>+'FRIDA data'!K29+'FRIDA data'!L29</f>
        <v>2263.5581428571436</v>
      </c>
      <c r="AH35" s="70">
        <f>+'FRIDA data'!M29</f>
        <v>914.12924999999996</v>
      </c>
      <c r="AI35" s="70">
        <f>+'FRIDA data'!N29</f>
        <v>352.59271071428486</v>
      </c>
      <c r="AJ35" s="221">
        <f>+'FRIDA data'!O29</f>
        <v>1610.6086785714283</v>
      </c>
    </row>
    <row r="36" spans="1:38" ht="51.75" customHeight="1" x14ac:dyDescent="0.2">
      <c r="A36" s="220">
        <v>1729</v>
      </c>
      <c r="B36" s="18"/>
      <c r="C36" s="2" t="s">
        <v>562</v>
      </c>
      <c r="D36" s="2">
        <v>231</v>
      </c>
      <c r="E36" s="2" t="s">
        <v>563</v>
      </c>
      <c r="F36" s="2">
        <v>530</v>
      </c>
      <c r="G36" s="3">
        <v>3202</v>
      </c>
      <c r="H36" s="133">
        <v>13</v>
      </c>
      <c r="I36" s="200" t="s">
        <v>564</v>
      </c>
      <c r="J36" s="94">
        <f>+'FRIDA data'!E73/'FRIDA data'!E44</f>
        <v>1.4953125</v>
      </c>
      <c r="K36" s="94">
        <f>+'FRIDA data'!F73/'FRIDA data'!F44</f>
        <v>1.1797499999999999</v>
      </c>
      <c r="L36" s="94">
        <f>+'FRIDA data'!G73/'FRIDA data'!G44</f>
        <v>1.1455327868852461</v>
      </c>
      <c r="M36" s="95">
        <f>+'FRIDA data'!H73/'FRIDA data'!H44</f>
        <v>0.55000000000000004</v>
      </c>
      <c r="N36" s="94">
        <f>+'FRIDA data'!I73/'FRIDA data'!I44</f>
        <v>1.5818478260869566</v>
      </c>
      <c r="O36" s="94">
        <f>+'FRIDA data'!J73/'FRIDA data'!J44</f>
        <v>1.8653048780487802</v>
      </c>
      <c r="P36" s="94">
        <f>+'FRIDA data'!K73/'FRIDA data'!K44</f>
        <v>1.1484000000000001</v>
      </c>
      <c r="Q36" s="94">
        <f>+'FRIDA data'!L73/'FRIDA data'!L44</f>
        <v>1.8250000000000002</v>
      </c>
      <c r="R36" s="78">
        <f>+'FRIDA data'!M73/'FRIDA data'!M44</f>
        <v>1.1055000000000001</v>
      </c>
      <c r="S36" s="73">
        <f>+'FRIDA data'!E73</f>
        <v>23.925000000000001</v>
      </c>
      <c r="T36" s="66">
        <f>+'FRIDA data'!F73</f>
        <v>35.392499999999998</v>
      </c>
      <c r="U36" s="66">
        <f>+'FRIDA data'!G73</f>
        <v>69.877500000000012</v>
      </c>
      <c r="V36" s="97">
        <f>+'FRIDA data'!H73</f>
        <v>26.400000000000002</v>
      </c>
      <c r="W36" s="66">
        <f>+'FRIDA data'!I73</f>
        <v>36.3825</v>
      </c>
      <c r="X36" s="66">
        <f>+'FRIDA data'!J73</f>
        <v>76.477499999999992</v>
      </c>
      <c r="Y36" s="66">
        <f>+'FRIDA data'!K73</f>
        <v>28.71</v>
      </c>
      <c r="Z36" s="66">
        <f>+'FRIDA data'!L73</f>
        <v>12.045</v>
      </c>
      <c r="AA36" s="67">
        <f>+'FRIDA data'!M73</f>
        <v>44.220000000000006</v>
      </c>
      <c r="AB36" s="105">
        <f>+'FRIDA data'!Q30</f>
        <v>669.9</v>
      </c>
      <c r="AC36" s="70">
        <f>+'FRIDA data'!F30</f>
        <v>990.99</v>
      </c>
      <c r="AD36" s="70">
        <f>+'FRIDA data'!G30</f>
        <v>1956.5700000000002</v>
      </c>
      <c r="AE36" s="70">
        <f>+'FRIDA data'!H30</f>
        <v>739.2</v>
      </c>
      <c r="AF36" s="70">
        <f>+'FRIDA data'!I30+'FRIDA data'!J30</f>
        <v>1018.71</v>
      </c>
      <c r="AG36" s="70">
        <f>+'FRIDA data'!K30+'FRIDA data'!L30</f>
        <v>2141.37</v>
      </c>
      <c r="AH36" s="70">
        <f>+'FRIDA data'!M30</f>
        <v>803.88</v>
      </c>
      <c r="AI36" s="70">
        <f>+'FRIDA data'!N30</f>
        <v>337.26</v>
      </c>
      <c r="AJ36" s="221">
        <f>+'FRIDA data'!O30</f>
        <v>1238.1600000000001</v>
      </c>
    </row>
    <row r="37" spans="1:38" ht="56.25" customHeight="1" x14ac:dyDescent="0.2">
      <c r="A37" s="220">
        <v>1724</v>
      </c>
      <c r="B37" s="18"/>
      <c r="C37" s="2" t="s">
        <v>565</v>
      </c>
      <c r="D37" s="2">
        <v>211</v>
      </c>
      <c r="E37" s="2" t="s">
        <v>59</v>
      </c>
      <c r="F37" s="2">
        <v>640</v>
      </c>
      <c r="G37" s="3">
        <v>3218</v>
      </c>
      <c r="H37" s="133">
        <v>22</v>
      </c>
      <c r="I37" s="200" t="s">
        <v>566</v>
      </c>
      <c r="J37" s="94">
        <f>+'FRIDA data'!E70/'FRIDA data'!E44</f>
        <v>1.7756026785714287</v>
      </c>
      <c r="K37" s="94">
        <f>+'FRIDA data'!F70/'FRIDA data'!F44</f>
        <v>1.1755714285714283</v>
      </c>
      <c r="L37" s="95">
        <f>+'FRIDA data'!G70/'FRIDA data'!G44</f>
        <v>0.991996487119438</v>
      </c>
      <c r="M37" s="94">
        <f>+'FRIDA data'!H70/'FRIDA data'!H44</f>
        <v>1.2041443452380951</v>
      </c>
      <c r="N37" s="94">
        <f>+'FRIDA data'!I70/'FRIDA data'!I44</f>
        <v>1.6545807453416148</v>
      </c>
      <c r="O37" s="94">
        <f>+'FRIDA data'!J70/'FRIDA data'!J44</f>
        <v>1.7111585365853661</v>
      </c>
      <c r="P37" s="94">
        <f>+'FRIDA data'!K70/'FRIDA data'!K44</f>
        <v>1.4347999999999999</v>
      </c>
      <c r="Q37" s="94">
        <f>+'FRIDA data'!L70/'FRIDA data'!L44</f>
        <v>2.0551948051948052</v>
      </c>
      <c r="R37" s="78">
        <f>+'FRIDA data'!M70/'FRIDA data'!M44</f>
        <v>1.1152857142857142</v>
      </c>
      <c r="S37" s="73">
        <f>+'FRIDA data'!E70</f>
        <v>28.40964285714286</v>
      </c>
      <c r="T37" s="66">
        <f>+'FRIDA data'!F70</f>
        <v>35.267142857142851</v>
      </c>
      <c r="U37" s="97">
        <f>+'FRIDA data'!G70</f>
        <v>60.511785714285715</v>
      </c>
      <c r="V37" s="66">
        <f>+'FRIDA data'!H70</f>
        <v>57.798928571428569</v>
      </c>
      <c r="W37" s="66">
        <f>+'FRIDA data'!I70</f>
        <v>38.05535714285714</v>
      </c>
      <c r="X37" s="66">
        <f>+'FRIDA data'!J70</f>
        <v>70.157500000000013</v>
      </c>
      <c r="Y37" s="66">
        <f>+'FRIDA data'!K70</f>
        <v>35.869999999999997</v>
      </c>
      <c r="Z37" s="66">
        <f>+'FRIDA data'!L70</f>
        <v>13.564285714285715</v>
      </c>
      <c r="AA37" s="67">
        <f>+'FRIDA data'!M70</f>
        <v>44.611428571428569</v>
      </c>
      <c r="AB37" s="105">
        <f>+'FRIDA data'!Q27</f>
        <v>795.47</v>
      </c>
      <c r="AC37" s="70">
        <f>+'FRIDA data'!F27</f>
        <v>987.4799999999999</v>
      </c>
      <c r="AD37" s="70">
        <f>+'FRIDA data'!G27</f>
        <v>1694.33</v>
      </c>
      <c r="AE37" s="70">
        <f>+'FRIDA data'!H27</f>
        <v>1618.37</v>
      </c>
      <c r="AF37" s="70">
        <f>+'FRIDA data'!I27+'FRIDA data'!J27</f>
        <v>1065.55</v>
      </c>
      <c r="AG37" s="70">
        <f>+'FRIDA data'!K27+'FRIDA data'!L27</f>
        <v>1964.4100000000003</v>
      </c>
      <c r="AH37" s="70">
        <f>+'FRIDA data'!M27</f>
        <v>1004.3599999999999</v>
      </c>
      <c r="AI37" s="70">
        <f>+'FRIDA data'!N27</f>
        <v>379.8</v>
      </c>
      <c r="AJ37" s="221">
        <f>+'FRIDA data'!O27</f>
        <v>1249.1199999999999</v>
      </c>
    </row>
    <row r="38" spans="1:38" ht="75" customHeight="1" x14ac:dyDescent="0.2">
      <c r="A38" s="220">
        <v>375</v>
      </c>
      <c r="B38" s="18"/>
      <c r="C38" s="2" t="s">
        <v>567</v>
      </c>
      <c r="D38" s="2">
        <v>239</v>
      </c>
      <c r="E38" s="2"/>
      <c r="F38" s="2">
        <v>239</v>
      </c>
      <c r="G38" s="3">
        <v>3477</v>
      </c>
      <c r="H38" s="133">
        <v>18</v>
      </c>
      <c r="I38" s="200" t="s">
        <v>568</v>
      </c>
      <c r="J38" s="94">
        <f>+'FRIDA data'!E74/'FRIDA data'!E44</f>
        <v>1.1203125</v>
      </c>
      <c r="K38" s="94">
        <f>+'FRIDA data'!F74/'FRIDA data'!F44</f>
        <v>0.93892857142857133</v>
      </c>
      <c r="L38" s="94">
        <f>+'FRIDA data'!G74/'FRIDA data'!G44</f>
        <v>0.79759953161592501</v>
      </c>
      <c r="M38" s="95">
        <f>+'FRIDA data'!H74/'FRIDA data'!H44</f>
        <v>0.64017857142857137</v>
      </c>
      <c r="N38" s="94">
        <f>+'FRIDA data'!I74/'FRIDA data'!I44</f>
        <v>1.0020186335403727</v>
      </c>
      <c r="O38" s="94">
        <f>+'FRIDA data'!J74/'FRIDA data'!J44</f>
        <v>1.2699477351916377</v>
      </c>
      <c r="P38" s="94">
        <f>+'FRIDA data'!K74/'FRIDA data'!K44</f>
        <v>1.0584285714285715</v>
      </c>
      <c r="Q38" s="94">
        <f>+'FRIDA data'!L74/'FRIDA data'!L44</f>
        <v>1.2932900432900434</v>
      </c>
      <c r="R38" s="78">
        <f>+'FRIDA data'!M74/'FRIDA data'!M44</f>
        <v>1.0242857142857145</v>
      </c>
      <c r="S38" s="73">
        <f>+'FRIDA data'!E74</f>
        <v>17.925000000000001</v>
      </c>
      <c r="T38" s="97">
        <f>+'FRIDA data'!F74</f>
        <v>28.167857142857141</v>
      </c>
      <c r="U38" s="97">
        <f>+'FRIDA data'!G74</f>
        <v>48.653571428571425</v>
      </c>
      <c r="V38" s="97">
        <f>+'FRIDA data'!H74</f>
        <v>30.728571428571428</v>
      </c>
      <c r="W38" s="66">
        <f>+'FRIDA data'!I74</f>
        <v>23.046428571428571</v>
      </c>
      <c r="X38" s="66">
        <f>+'FRIDA data'!J74</f>
        <v>52.06785714285715</v>
      </c>
      <c r="Y38" s="66">
        <f>+'FRIDA data'!K74</f>
        <v>26.460714285714285</v>
      </c>
      <c r="Z38" s="66">
        <f>+'FRIDA data'!L74</f>
        <v>8.5357142857142865</v>
      </c>
      <c r="AA38" s="67">
        <f>+'FRIDA data'!M74</f>
        <v>40.971428571428575</v>
      </c>
      <c r="AB38" s="105">
        <f>+'FRIDA data'!Q31</f>
        <v>501.90000000000003</v>
      </c>
      <c r="AC38" s="70">
        <f>+'FRIDA data'!F31</f>
        <v>788.69999999999993</v>
      </c>
      <c r="AD38" s="70">
        <f>+'FRIDA data'!G31</f>
        <v>1362.3</v>
      </c>
      <c r="AE38" s="70">
        <f>+'FRIDA data'!H31</f>
        <v>860.4</v>
      </c>
      <c r="AF38" s="70">
        <f>+'FRIDA data'!I31+'FRIDA data'!J31</f>
        <v>645.29999999999995</v>
      </c>
      <c r="AG38" s="70">
        <f>+'FRIDA data'!K31+'FRIDA data'!L31</f>
        <v>1457.9</v>
      </c>
      <c r="AH38" s="70">
        <f>+'FRIDA data'!M31</f>
        <v>740.9</v>
      </c>
      <c r="AI38" s="70">
        <f>+'FRIDA data'!N31</f>
        <v>239</v>
      </c>
      <c r="AJ38" s="221">
        <f>+'FRIDA data'!O31</f>
        <v>1147.2</v>
      </c>
    </row>
    <row r="39" spans="1:38" ht="75" customHeight="1" x14ac:dyDescent="0.2">
      <c r="A39" s="220">
        <v>1671</v>
      </c>
      <c r="B39" s="18"/>
      <c r="C39" s="2" t="s">
        <v>60</v>
      </c>
      <c r="D39" s="2">
        <v>509</v>
      </c>
      <c r="E39" s="2"/>
      <c r="F39" s="2">
        <v>509</v>
      </c>
      <c r="G39" s="3">
        <v>4291</v>
      </c>
      <c r="H39" s="133">
        <v>13</v>
      </c>
      <c r="I39" s="200" t="s">
        <v>569</v>
      </c>
      <c r="J39" s="94">
        <f>+'FRIDA data'!E80/'FRIDA data'!E44</f>
        <v>1.5906249999999997</v>
      </c>
      <c r="K39" s="94">
        <f>+'FRIDA data'!F80/'FRIDA data'!F44</f>
        <v>1.4542857142857142</v>
      </c>
      <c r="L39" s="94">
        <f>+'FRIDA data'!G80/'FRIDA data'!G44</f>
        <v>1.2218384074941451</v>
      </c>
      <c r="M39" s="95">
        <f>+'FRIDA data'!H80/'FRIDA data'!H44</f>
        <v>0.79531250000000009</v>
      </c>
      <c r="N39" s="94">
        <f>+'FRIDA data'!I80/'FRIDA data'!I44</f>
        <v>1.4779968944099378</v>
      </c>
      <c r="O39" s="94">
        <f>+'FRIDA data'!J80/'FRIDA data'!J44</f>
        <v>1.7735191637630661</v>
      </c>
      <c r="P39" s="94">
        <f>+'FRIDA data'!K80/'FRIDA data'!K44</f>
        <v>1.5270000000000001</v>
      </c>
      <c r="Q39" s="94">
        <f>+'FRIDA data'!L80/'FRIDA data'!L44</f>
        <v>1.9555735930735931</v>
      </c>
      <c r="R39" s="78">
        <f>+'FRIDA data'!M80/'FRIDA data'!M44</f>
        <v>1.5451785714285715</v>
      </c>
      <c r="S39" s="73">
        <f>+'FRIDA data'!E80</f>
        <v>25.449999999999996</v>
      </c>
      <c r="T39" s="66">
        <f>+'FRIDA data'!F80</f>
        <v>43.628571428571426</v>
      </c>
      <c r="U39" s="66">
        <f>+'FRIDA data'!G80</f>
        <v>74.532142857142844</v>
      </c>
      <c r="V39" s="97">
        <f>+'FRIDA data'!H80</f>
        <v>38.175000000000004</v>
      </c>
      <c r="W39" s="66">
        <f>+'FRIDA data'!I80</f>
        <v>33.993928571428569</v>
      </c>
      <c r="X39" s="66">
        <f>+'FRIDA data'!J80</f>
        <v>72.714285714285708</v>
      </c>
      <c r="Y39" s="66">
        <f>+'FRIDA data'!K80</f>
        <v>38.175000000000004</v>
      </c>
      <c r="Z39" s="66">
        <f>+'FRIDA data'!L80</f>
        <v>12.906785714285714</v>
      </c>
      <c r="AA39" s="67">
        <f>+'FRIDA data'!M80</f>
        <v>61.807142857142857</v>
      </c>
      <c r="AB39" s="105">
        <f>+'FRIDA data'!Q33</f>
        <v>712.59999999999991</v>
      </c>
      <c r="AC39" s="70">
        <f>+'FRIDA data'!F33</f>
        <v>1221.5999999999999</v>
      </c>
      <c r="AD39" s="70">
        <f>+'FRIDA data'!G33</f>
        <v>2086.8999999999996</v>
      </c>
      <c r="AE39" s="70">
        <f>+'FRIDA data'!H33</f>
        <v>1068.9000000000001</v>
      </c>
      <c r="AF39" s="70">
        <f>+'FRIDA data'!I33+'FRIDA data'!J33</f>
        <v>951.82999999999993</v>
      </c>
      <c r="AG39" s="70">
        <f>+'FRIDA data'!K33+'FRIDA data'!L33</f>
        <v>2035.9999999999998</v>
      </c>
      <c r="AH39" s="70">
        <f>+'FRIDA data'!M33</f>
        <v>1068.9000000000001</v>
      </c>
      <c r="AI39" s="70">
        <f>+'FRIDA data'!N33</f>
        <v>361.39</v>
      </c>
      <c r="AJ39" s="221">
        <f>+'FRIDA data'!O33</f>
        <v>1730.6</v>
      </c>
    </row>
    <row r="40" spans="1:38" ht="71.25" customHeight="1" x14ac:dyDescent="0.2">
      <c r="A40" s="220">
        <v>4</v>
      </c>
      <c r="B40" s="125"/>
      <c r="C40" s="56" t="s">
        <v>570</v>
      </c>
      <c r="D40" s="56">
        <v>1272</v>
      </c>
      <c r="E40" s="56" t="s">
        <v>571</v>
      </c>
      <c r="F40" s="227">
        <v>1036</v>
      </c>
      <c r="G40" s="76">
        <v>4617</v>
      </c>
      <c r="H40" s="130">
        <v>16</v>
      </c>
      <c r="I40" s="200" t="s">
        <v>484</v>
      </c>
      <c r="J40" s="94">
        <f>+'FRIDA data'!E79/'FRIDA data'!E44</f>
        <v>1.022142857142857</v>
      </c>
      <c r="K40" s="94">
        <f>+'FRIDA data'!F79/'FRIDA data'!F44</f>
        <v>1.1357142857142857</v>
      </c>
      <c r="L40" s="95">
        <f>+'FRIDA data'!G79/'FRIDA data'!G44</f>
        <v>0.81920374707259958</v>
      </c>
      <c r="M40" s="94">
        <f>+'FRIDA data'!H79/'FRIDA data'!H44</f>
        <v>1.1073214285714286</v>
      </c>
      <c r="N40" s="94">
        <f>+'FRIDA data'!I79/'FRIDA data'!I44</f>
        <v>0.88881987577639754</v>
      </c>
      <c r="O40" s="94">
        <f>+'FRIDA data'!J79/'FRIDA data'!J44</f>
        <v>1.3296167247386761</v>
      </c>
      <c r="P40" s="94">
        <f>+'FRIDA data'!K79/'FRIDA data'!K44</f>
        <v>1.235657142857143</v>
      </c>
      <c r="Q40" s="94">
        <f>+'FRIDA data'!L79/'FRIDA data'!L44</f>
        <v>2.1337662337662335</v>
      </c>
      <c r="R40" s="78">
        <f>+'FRIDA data'!M79/'FRIDA data'!M44</f>
        <v>1.3628571428571428</v>
      </c>
      <c r="S40" s="73">
        <f>+'FRIDA data'!E79</f>
        <v>16.354285714285712</v>
      </c>
      <c r="T40" s="66">
        <f>+'FRIDA data'!F79</f>
        <v>34.071428571428569</v>
      </c>
      <c r="U40" s="97">
        <f>+'FRIDA data'!G79</f>
        <v>49.971428571428575</v>
      </c>
      <c r="V40" s="66">
        <f>+'FRIDA data'!H79</f>
        <v>53.151428571428575</v>
      </c>
      <c r="W40" s="97">
        <f>+'FRIDA data'!I79</f>
        <v>20.442857142857143</v>
      </c>
      <c r="X40" s="66">
        <f>+'FRIDA data'!J79</f>
        <v>54.51428571428572</v>
      </c>
      <c r="Y40" s="66">
        <f>+'FRIDA data'!K79</f>
        <v>30.891428571428573</v>
      </c>
      <c r="Z40" s="66">
        <f>+'FRIDA data'!L79</f>
        <v>14.082857142857142</v>
      </c>
      <c r="AA40" s="67">
        <f>+'FRIDA data'!M79</f>
        <v>54.514285714285712</v>
      </c>
      <c r="AB40" s="105">
        <f>+'FRIDA data'!Q34</f>
        <v>453.76381395348858</v>
      </c>
      <c r="AC40" s="70">
        <f>+'FRIDA data'!F34</f>
        <v>948.7788837209298</v>
      </c>
      <c r="AD40" s="70">
        <f>+'FRIDA data'!G34</f>
        <v>1402.5426976744131</v>
      </c>
      <c r="AE40" s="70">
        <f>+'FRIDA data'!H34</f>
        <v>1485.0452093023214</v>
      </c>
      <c r="AF40" s="70">
        <f>+'FRIDA data'!I34+'FRIDA data'!J34</f>
        <v>561.01707906976787</v>
      </c>
      <c r="AG40" s="70">
        <f>+'FRIDA data'!K34+'FRIDA data'!L34</f>
        <v>1526.2964651162783</v>
      </c>
      <c r="AH40" s="70">
        <f>+'FRIDA data'!M34</f>
        <v>866.27637209302293</v>
      </c>
      <c r="AI40" s="70">
        <f>+'FRIDA data'!N34</f>
        <v>391.88693023255865</v>
      </c>
      <c r="AJ40" s="221">
        <f>+'FRIDA data'!O34</f>
        <v>1526.2964651162756</v>
      </c>
    </row>
    <row r="41" spans="1:38" ht="48.75" customHeight="1" x14ac:dyDescent="0.2">
      <c r="A41" s="228">
        <v>302</v>
      </c>
      <c r="B41" s="229"/>
      <c r="C41" s="230" t="s">
        <v>61</v>
      </c>
      <c r="D41" s="230">
        <v>180</v>
      </c>
      <c r="E41" s="230"/>
      <c r="F41" s="230">
        <v>180</v>
      </c>
      <c r="G41" s="231">
        <v>4882</v>
      </c>
      <c r="H41" s="232">
        <v>30</v>
      </c>
      <c r="I41" s="201" t="s">
        <v>572</v>
      </c>
      <c r="J41" s="233">
        <f>+'FRIDA data'!E75/'FRIDA data'!E44</f>
        <v>1.5026785714285715</v>
      </c>
      <c r="K41" s="233">
        <f>+'FRIDA data'!F75/'FRIDA data'!F44</f>
        <v>1.1121428571428571</v>
      </c>
      <c r="L41" s="233">
        <f>+'FRIDA data'!G75/'FRIDA data'!G44</f>
        <v>1.0749414519906322</v>
      </c>
      <c r="M41" s="234">
        <f>+'FRIDA data'!H75/'FRIDA data'!H44</f>
        <v>0.5825892857142857</v>
      </c>
      <c r="N41" s="233">
        <f>+'FRIDA data'!I75/'FRIDA data'!I44</f>
        <v>1.2465838509316769</v>
      </c>
      <c r="O41" s="233">
        <f>+'FRIDA data'!J75/'FRIDA data'!J44</f>
        <v>1.7263066202090591</v>
      </c>
      <c r="P41" s="233">
        <f>+'FRIDA data'!K75/'FRIDA data'!K44</f>
        <v>1.1777142857142857</v>
      </c>
      <c r="Q41" s="233">
        <f>+'FRIDA data'!L75/'FRIDA data'!L44</f>
        <v>2.0454545454545454</v>
      </c>
      <c r="R41" s="235">
        <f>+'FRIDA data'!M75/'FRIDA data'!M44</f>
        <v>1.0976785714285715</v>
      </c>
      <c r="S41" s="236">
        <f>+'FRIDA data'!E75</f>
        <v>24.042857142857144</v>
      </c>
      <c r="T41" s="237">
        <f>+'FRIDA data'!F75</f>
        <v>33.364285714285714</v>
      </c>
      <c r="U41" s="237">
        <f>+'FRIDA data'!G75</f>
        <v>65.571428571428569</v>
      </c>
      <c r="V41" s="238">
        <f>+'FRIDA data'!H75</f>
        <v>27.964285714285712</v>
      </c>
      <c r="W41" s="237">
        <f>+'FRIDA data'!I75</f>
        <v>28.671428571428571</v>
      </c>
      <c r="X41" s="237">
        <f>+'FRIDA data'!J75</f>
        <v>70.778571428571425</v>
      </c>
      <c r="Y41" s="237">
        <f>+'FRIDA data'!K75</f>
        <v>29.442857142857143</v>
      </c>
      <c r="Z41" s="237">
        <f>+'FRIDA data'!L75</f>
        <v>13.5</v>
      </c>
      <c r="AA41" s="239">
        <f>+'FRIDA data'!M75</f>
        <v>43.907142857142858</v>
      </c>
      <c r="AB41" s="240">
        <f>+'FRIDA data'!Q32</f>
        <v>673.2</v>
      </c>
      <c r="AC41" s="241">
        <f>+'FRIDA data'!F32</f>
        <v>934.2</v>
      </c>
      <c r="AD41" s="241">
        <f>+'FRIDA data'!G32</f>
        <v>1835.9999999999998</v>
      </c>
      <c r="AE41" s="241">
        <f>+'FRIDA data'!H32</f>
        <v>782.99999999999989</v>
      </c>
      <c r="AF41" s="241">
        <f>+'FRIDA data'!I32+'FRIDA data'!J32</f>
        <v>802.8</v>
      </c>
      <c r="AG41" s="241">
        <f>+'FRIDA data'!K32+'FRIDA data'!L32</f>
        <v>1981.7999999999997</v>
      </c>
      <c r="AH41" s="241">
        <f>+'FRIDA data'!M32</f>
        <v>824.4</v>
      </c>
      <c r="AI41" s="241">
        <f>+'FRIDA data'!N32</f>
        <v>378</v>
      </c>
      <c r="AJ41" s="242">
        <f>+'FRIDA data'!O32</f>
        <v>1229.4000000000001</v>
      </c>
    </row>
    <row r="42" spans="1:38" ht="48.75" customHeight="1" x14ac:dyDescent="0.2">
      <c r="A42" s="204"/>
      <c r="B42" s="204"/>
      <c r="C42" s="205"/>
      <c r="D42" s="205"/>
      <c r="E42" s="205"/>
      <c r="F42" s="205"/>
      <c r="G42" s="206"/>
      <c r="H42" s="207"/>
      <c r="I42" s="208"/>
      <c r="J42" s="209"/>
      <c r="K42" s="209"/>
      <c r="L42" s="209"/>
      <c r="M42" s="209"/>
      <c r="N42" s="209"/>
      <c r="O42" s="209"/>
      <c r="P42" s="209"/>
      <c r="Q42" s="209"/>
      <c r="R42" s="209"/>
      <c r="S42" s="210"/>
      <c r="T42" s="210"/>
      <c r="U42" s="210"/>
      <c r="V42" s="210"/>
      <c r="W42" s="210"/>
      <c r="X42" s="210"/>
      <c r="Y42" s="210"/>
      <c r="Z42" s="210"/>
      <c r="AA42" s="210"/>
      <c r="AB42" s="211"/>
      <c r="AC42" s="211"/>
      <c r="AD42" s="211"/>
      <c r="AE42" s="211"/>
      <c r="AF42" s="211"/>
      <c r="AG42" s="211"/>
      <c r="AH42" s="211"/>
      <c r="AI42" s="211"/>
      <c r="AJ42" s="211"/>
      <c r="AK42" s="212"/>
      <c r="AL42" s="212"/>
    </row>
    <row r="43" spans="1:38" ht="15.75" x14ac:dyDescent="0.25">
      <c r="A43" s="204"/>
      <c r="B43" s="213" t="s">
        <v>62</v>
      </c>
      <c r="C43" s="213"/>
      <c r="D43" s="205"/>
      <c r="E43" s="205"/>
      <c r="F43" s="205"/>
      <c r="G43" s="206"/>
      <c r="H43" s="207"/>
      <c r="I43" s="207"/>
      <c r="J43" s="207"/>
      <c r="K43" s="207"/>
      <c r="L43" s="207"/>
      <c r="M43" s="207"/>
      <c r="N43" s="207"/>
      <c r="O43" s="214" t="s">
        <v>573</v>
      </c>
      <c r="P43" s="212"/>
      <c r="Q43" s="215"/>
      <c r="R43" s="212"/>
      <c r="S43" s="212"/>
      <c r="T43" s="215"/>
      <c r="U43" s="215"/>
      <c r="V43" s="215"/>
      <c r="W43" s="215"/>
      <c r="X43" s="215"/>
      <c r="Y43" s="215"/>
      <c r="Z43" s="215"/>
      <c r="AA43" s="215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</row>
    <row r="44" spans="1:38" ht="15.75" x14ac:dyDescent="0.25">
      <c r="A44" s="204"/>
      <c r="B44" s="325" t="s">
        <v>574</v>
      </c>
      <c r="C44" s="325"/>
      <c r="D44" s="325"/>
      <c r="E44" s="325"/>
      <c r="F44" s="325"/>
      <c r="G44" s="206"/>
      <c r="H44" s="207"/>
      <c r="I44" s="207"/>
      <c r="J44" s="207"/>
      <c r="K44" s="207"/>
      <c r="L44" s="207"/>
      <c r="M44" s="207"/>
      <c r="N44" s="207"/>
      <c r="O44" s="214" t="s">
        <v>575</v>
      </c>
      <c r="P44" s="212"/>
      <c r="Q44" s="215"/>
      <c r="R44" s="212"/>
      <c r="S44" s="212"/>
      <c r="T44" s="215"/>
      <c r="U44" s="215"/>
      <c r="V44" s="215"/>
      <c r="W44" s="215"/>
      <c r="X44" s="215"/>
      <c r="Y44" s="215"/>
      <c r="Z44" s="215"/>
      <c r="AA44" s="215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</row>
    <row r="45" spans="1:38" ht="15.75" x14ac:dyDescent="0.25">
      <c r="A45" s="204"/>
      <c r="B45" s="213" t="s">
        <v>576</v>
      </c>
      <c r="C45" s="213"/>
      <c r="D45" s="213"/>
      <c r="E45" s="213"/>
      <c r="F45" s="213"/>
      <c r="G45" s="206"/>
      <c r="H45" s="207"/>
      <c r="I45" s="207"/>
      <c r="J45" s="207"/>
      <c r="K45" s="207"/>
      <c r="L45" s="207"/>
      <c r="M45" s="207"/>
      <c r="N45" s="207"/>
      <c r="O45" s="216" t="s">
        <v>577</v>
      </c>
      <c r="P45" s="217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</row>
    <row r="46" spans="1:38" ht="15.75" x14ac:dyDescent="0.2">
      <c r="A46" s="204"/>
      <c r="B46" s="218" t="s">
        <v>578</v>
      </c>
      <c r="C46" s="218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2"/>
      <c r="P46" s="219"/>
      <c r="Q46" s="212"/>
      <c r="R46" s="215"/>
      <c r="S46" s="215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</row>
    <row r="47" spans="1:38" ht="15.75" x14ac:dyDescent="0.2">
      <c r="B47" s="59" t="s">
        <v>579</v>
      </c>
      <c r="C47" s="5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52"/>
      <c r="P47" s="58" t="s">
        <v>71</v>
      </c>
      <c r="Q47" s="4"/>
      <c r="T47" s="4"/>
      <c r="U47" s="4"/>
      <c r="V47" s="4"/>
      <c r="W47" s="4"/>
      <c r="X47" s="4"/>
      <c r="Y47" s="4"/>
      <c r="Z47" s="4"/>
      <c r="AA47" s="4"/>
    </row>
    <row r="48" spans="1:38" ht="15.75" x14ac:dyDescent="0.25">
      <c r="B48" s="58" t="s">
        <v>580</v>
      </c>
      <c r="C48" s="58"/>
      <c r="D48" s="4"/>
      <c r="E48" s="4"/>
      <c r="F48" s="199"/>
      <c r="G48" s="4"/>
      <c r="H48" s="4"/>
      <c r="I48" s="4"/>
      <c r="J48" s="4"/>
      <c r="K48" s="4"/>
      <c r="L48" s="4"/>
      <c r="M48" s="4"/>
      <c r="N48" s="4"/>
      <c r="O48" s="53"/>
      <c r="P48" s="57" t="s">
        <v>581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 ht="15.75" x14ac:dyDescent="0.25">
      <c r="B49" s="58" t="s">
        <v>582</v>
      </c>
      <c r="C49" s="5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54"/>
      <c r="P49" s="57" t="s">
        <v>583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57" customHeight="1" x14ac:dyDescent="0.2">
      <c r="B50" s="306" t="s">
        <v>68</v>
      </c>
      <c r="C50" s="306"/>
      <c r="E50" s="29"/>
      <c r="F50" s="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2:27" ht="15.75" x14ac:dyDescent="0.2">
      <c r="O51" s="4"/>
      <c r="P51" s="4"/>
      <c r="Q51" s="4"/>
      <c r="R51" s="4"/>
    </row>
    <row r="52" spans="2:27" ht="15.75" x14ac:dyDescent="0.2">
      <c r="O52" s="4"/>
      <c r="P52" s="4"/>
      <c r="Q52" s="4"/>
      <c r="R52" s="4"/>
    </row>
    <row r="53" spans="2:27" ht="15.75" x14ac:dyDescent="0.2">
      <c r="O53" s="4"/>
      <c r="P53" s="4"/>
      <c r="Q53" s="4"/>
      <c r="R53" s="4"/>
    </row>
    <row r="55" spans="2:27" ht="15.75" x14ac:dyDescent="0.2">
      <c r="O55" s="4"/>
      <c r="P55" s="4"/>
      <c r="Q55" s="4"/>
      <c r="R55" s="4"/>
    </row>
    <row r="56" spans="2:27" ht="15.75" x14ac:dyDescent="0.2">
      <c r="O56" s="4"/>
      <c r="P56" s="4"/>
      <c r="Q56" s="4"/>
      <c r="R56" s="4"/>
    </row>
    <row r="57" spans="2:27" ht="15.75" x14ac:dyDescent="0.2">
      <c r="O57" s="4"/>
      <c r="P57" s="4"/>
      <c r="Q57" s="4"/>
      <c r="R57" s="4"/>
    </row>
    <row r="58" spans="2:27" ht="15.75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27" ht="15.75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2:27" ht="15.75" x14ac:dyDescent="0.2">
      <c r="E60" s="4"/>
      <c r="F60" s="4"/>
    </row>
    <row r="61" spans="2:27" ht="15.75" x14ac:dyDescent="0.2">
      <c r="D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2:27" ht="15.75" x14ac:dyDescent="0.2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2:27" ht="15.75" x14ac:dyDescent="0.2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27" ht="15.75" x14ac:dyDescent="0.2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4:18" ht="15.75" x14ac:dyDescent="0.2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4:18" ht="15.75" x14ac:dyDescent="0.2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4:18" ht="15.75" x14ac:dyDescent="0.2">
      <c r="E67" s="4"/>
      <c r="F67" s="4"/>
    </row>
    <row r="68" spans="4:18" ht="15.75" x14ac:dyDescent="0.2">
      <c r="D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4:18" ht="15.75" x14ac:dyDescent="0.2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4:18" ht="15.75" x14ac:dyDescent="0.2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4:18" ht="15.75" x14ac:dyDescent="0.2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4:18" ht="15.75" x14ac:dyDescent="0.2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4:18" ht="15.75" x14ac:dyDescent="0.2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4:18" ht="15.75" x14ac:dyDescent="0.2">
      <c r="E74" s="4"/>
      <c r="F74" s="4"/>
    </row>
    <row r="75" spans="4:18" ht="15.75" x14ac:dyDescent="0.2">
      <c r="D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4:18" ht="15.75" x14ac:dyDescent="0.2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4:18" ht="15.75" x14ac:dyDescent="0.2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4:18" ht="15.75" x14ac:dyDescent="0.2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4:18" ht="15.75" x14ac:dyDescent="0.2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4:18" ht="15.75" x14ac:dyDescent="0.2">
      <c r="E80" s="4"/>
      <c r="F80" s="4"/>
    </row>
  </sheetData>
  <sortState xmlns:xlrd2="http://schemas.microsoft.com/office/spreadsheetml/2017/richdata2" ref="B21:H41">
    <sortCondition ref="G21:G41"/>
  </sortState>
  <mergeCells count="34">
    <mergeCell ref="A1:H1"/>
    <mergeCell ref="A2:H3"/>
    <mergeCell ref="A17:H18"/>
    <mergeCell ref="A19:A20"/>
    <mergeCell ref="A4:A5"/>
    <mergeCell ref="D19:D20"/>
    <mergeCell ref="E19:E20"/>
    <mergeCell ref="F19:F20"/>
    <mergeCell ref="G19:G20"/>
    <mergeCell ref="H19:H20"/>
    <mergeCell ref="G4:G5"/>
    <mergeCell ref="H4:H5"/>
    <mergeCell ref="B50:C50"/>
    <mergeCell ref="AB3:AJ3"/>
    <mergeCell ref="B44:F44"/>
    <mergeCell ref="AB18:AJ18"/>
    <mergeCell ref="S3:AA3"/>
    <mergeCell ref="S18:AA18"/>
    <mergeCell ref="AB5:AJ5"/>
    <mergeCell ref="AB20:AJ20"/>
    <mergeCell ref="J20:R20"/>
    <mergeCell ref="B19:B20"/>
    <mergeCell ref="C19:C20"/>
    <mergeCell ref="B4:B5"/>
    <mergeCell ref="C4:C5"/>
    <mergeCell ref="D4:D5"/>
    <mergeCell ref="E4:E5"/>
    <mergeCell ref="F4:F5"/>
    <mergeCell ref="I2:AJ2"/>
    <mergeCell ref="I3:R3"/>
    <mergeCell ref="I1:AJ1"/>
    <mergeCell ref="I17:AJ17"/>
    <mergeCell ref="I18:R18"/>
    <mergeCell ref="J5:R5"/>
  </mergeCells>
  <pageMargins left="0.7" right="0.7" top="0.75" bottom="0.75" header="0.3" footer="0.3"/>
  <pageSetup paperSize="9" scale="44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Proteinkvalitet_reduceret</vt:lpstr>
      <vt:lpstr>FRIDA data</vt:lpstr>
      <vt:lpstr>Proteinkvalitets beregning</vt:lpstr>
      <vt:lpstr>'Proteinkvalitets beregning'!Udskriftsområde</vt:lpstr>
    </vt:vector>
  </TitlesOfParts>
  <Manager/>
  <Company>Landbrug &amp; Fødevarer - Afdeling for Ernæring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Puk Maia Ingemann Holm</dc:creator>
  <cp:keywords/>
  <dc:description/>
  <cp:lastModifiedBy>Katrine Langvad</cp:lastModifiedBy>
  <cp:revision/>
  <dcterms:created xsi:type="dcterms:W3CDTF">2024-03-18T09:06:03Z</dcterms:created>
  <dcterms:modified xsi:type="dcterms:W3CDTF">2024-11-13T11:02:45Z</dcterms:modified>
  <cp:category/>
  <cp:contentStatus/>
</cp:coreProperties>
</file>