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ites.centerit.dk/projekter/HME/Delte dokumenter/HME dokumenter/AEM/Ernæring/Vidste du at/Revidering 2017/Selve arkene/Tomme kalorier/Informationsmateriale til E-fokus/"/>
    </mc:Choice>
  </mc:AlternateContent>
  <bookViews>
    <workbookView xWindow="0" yWindow="0" windowWidth="28800" windowHeight="1225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1" l="1"/>
  <c r="X10" i="1"/>
  <c r="U10" i="1"/>
  <c r="V10" i="1" s="1"/>
  <c r="Q10" i="1"/>
  <c r="N10" i="1"/>
  <c r="O10" i="1" s="1"/>
  <c r="I10" i="1"/>
  <c r="H10" i="1"/>
  <c r="F10" i="1"/>
  <c r="E10" i="1"/>
  <c r="D10" i="1"/>
  <c r="AA9" i="1"/>
  <c r="V9" i="1"/>
  <c r="O9" i="1"/>
  <c r="J9" i="1"/>
  <c r="G9" i="1"/>
  <c r="AA8" i="1"/>
  <c r="V8" i="1"/>
  <c r="O8" i="1"/>
  <c r="J8" i="1"/>
  <c r="G8" i="1"/>
  <c r="AA7" i="1"/>
  <c r="V7" i="1"/>
  <c r="O7" i="1"/>
  <c r="J7" i="1"/>
  <c r="G7" i="1"/>
  <c r="AA6" i="1"/>
  <c r="V6" i="1"/>
  <c r="O6" i="1"/>
  <c r="J6" i="1"/>
  <c r="G6" i="1"/>
  <c r="AA5" i="1"/>
  <c r="V5" i="1"/>
  <c r="O5" i="1"/>
  <c r="J5" i="1"/>
  <c r="G5" i="1"/>
  <c r="AA4" i="1"/>
  <c r="AA10" i="1" s="1"/>
  <c r="V4" i="1"/>
  <c r="O4" i="1"/>
  <c r="J4" i="1"/>
  <c r="J10" i="1" s="1"/>
  <c r="G4" i="1"/>
  <c r="G10" i="1" s="1"/>
</calcChain>
</file>

<file path=xl/sharedStrings.xml><?xml version="1.0" encoding="utf-8"?>
<sst xmlns="http://schemas.openxmlformats.org/spreadsheetml/2006/main" count="80" uniqueCount="57">
  <si>
    <t>Vidste du at….</t>
  </si>
  <si>
    <t>Dagskost vs. Tomme kalorier</t>
  </si>
  <si>
    <t>Andel frugt og grønt</t>
  </si>
  <si>
    <t>Energi i måltiderne, total</t>
  </si>
  <si>
    <t>Måltidernes indhold af makronæringsstoffer</t>
  </si>
  <si>
    <t>Kostfibre</t>
  </si>
  <si>
    <t>Måltider med 'Tomme kalorier'</t>
  </si>
  <si>
    <t>Målgruppe</t>
  </si>
  <si>
    <t>Måltidstype</t>
  </si>
  <si>
    <t>Indhold i måltiderne</t>
  </si>
  <si>
    <t>Anbefaling (g)</t>
  </si>
  <si>
    <t>Andel i måltid (g)</t>
  </si>
  <si>
    <t>Anbefaling (E%)</t>
  </si>
  <si>
    <t>Måltid (E%)</t>
  </si>
  <si>
    <t>Anbefaling (kJ)</t>
  </si>
  <si>
    <t>Måltid (kJ)</t>
  </si>
  <si>
    <t>Måltid (kcal)</t>
  </si>
  <si>
    <t>Fedt (E%)</t>
  </si>
  <si>
    <t>Mættet fedt (E%)</t>
  </si>
  <si>
    <t>Mættet fedt (g)</t>
  </si>
  <si>
    <t>Protein (E%)</t>
  </si>
  <si>
    <t>Protein (g)</t>
  </si>
  <si>
    <t>Kulhydrat (E%)</t>
  </si>
  <si>
    <t>Tilsat sukker (E%)</t>
  </si>
  <si>
    <t>Tilsat sukker (g)</t>
  </si>
  <si>
    <t>Anbefaling (g/MJ)</t>
  </si>
  <si>
    <t>Måltid (g)</t>
  </si>
  <si>
    <t>Energi, total (kJ)</t>
  </si>
  <si>
    <t>Energi (kcal)</t>
  </si>
  <si>
    <t>3-5 år</t>
  </si>
  <si>
    <t>Morgenmad</t>
  </si>
  <si>
    <t>Havregrød med pære, rosiner og mandler samt 1 glas minimælk</t>
  </si>
  <si>
    <t>15-35</t>
  </si>
  <si>
    <t>&lt;12</t>
  </si>
  <si>
    <t>10-20</t>
  </si>
  <si>
    <t>&lt;5</t>
  </si>
  <si>
    <t>2-6</t>
  </si>
  <si>
    <t>3 kanelgifler og 1 glasæblemost</t>
  </si>
  <si>
    <t>Mellemmåltid</t>
  </si>
  <si>
    <t>1 skive knækbrød med 1 lille skive ost og 1 gulerod</t>
  </si>
  <si>
    <t>&lt;35</t>
  </si>
  <si>
    <t>&lt;10</t>
  </si>
  <si>
    <t xml:space="preserve">1 vaffelkiks </t>
  </si>
  <si>
    <t>Frokost</t>
  </si>
  <si>
    <t>1½ skive rugbrød, 4 cherrytomater, 1 minifrikadelle, agurk, ½ kogt æg, 2 striber mayonnaise og syltet rødbede</t>
  </si>
  <si>
    <t>20-40</t>
  </si>
  <si>
    <t>10-25</t>
  </si>
  <si>
    <t>Slik og 1 glas rød, sukkersødet saftevand</t>
  </si>
  <si>
    <t>½ stort æble og ½ bolle med friskost samt 1 lille glas minimælk</t>
  </si>
  <si>
    <t>3 stk mørke chokoladekiks</t>
  </si>
  <si>
    <t>Aftensmad</t>
  </si>
  <si>
    <t>Pastasalat med bacon, salatost, ærter, broccoli, yoghurtdressing max 5 % og rørt hakkebøf med revet rødbede, hvidløg, salt og peber</t>
  </si>
  <si>
    <t xml:space="preserve">Chips med salt og 1 glas rød sukkersødet saftevand </t>
  </si>
  <si>
    <t>½ banan og ½ skive ristet toastbrød med smør</t>
  </si>
  <si>
    <t>Chokoladeknapper</t>
  </si>
  <si>
    <t>Total</t>
  </si>
  <si>
    <t>17-27 g/dag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</si>
</sst>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EDD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2" fillId="3" borderId="0" xfId="0" applyNumberFormat="1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left" vertical="center" wrapText="1"/>
    </xf>
    <xf numFmtId="1" fontId="2" fillId="4" borderId="4" xfId="0" applyNumberFormat="1" applyFont="1" applyFill="1" applyBorder="1" applyAlignment="1">
      <alignment horizontal="left" vertical="center" wrapText="1"/>
    </xf>
    <xf numFmtId="1" fontId="2" fillId="4" borderId="3" xfId="0" applyNumberFormat="1" applyFont="1" applyFill="1" applyBorder="1" applyAlignment="1">
      <alignment horizontal="left" vertical="center" wrapText="1"/>
    </xf>
    <xf numFmtId="1" fontId="0" fillId="0" borderId="8" xfId="0" applyNumberFormat="1" applyBorder="1" applyAlignment="1">
      <alignment vertical="center" wrapText="1"/>
    </xf>
    <xf numFmtId="1" fontId="0" fillId="6" borderId="9" xfId="0" applyNumberFormat="1" applyFill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1" fontId="0" fillId="7" borderId="9" xfId="0" applyNumberFormat="1" applyFill="1" applyBorder="1" applyAlignment="1">
      <alignment vertical="center" wrapText="1"/>
    </xf>
    <xf numFmtId="1" fontId="0" fillId="6" borderId="8" xfId="0" applyNumberFormat="1" applyFill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8" xfId="0" applyNumberFormat="1" applyFill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" fontId="0" fillId="0" borderId="9" xfId="0" applyNumberFormat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4" fillId="0" borderId="11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" fontId="4" fillId="0" borderId="15" xfId="0" applyNumberFormat="1" applyFont="1" applyBorder="1" applyAlignment="1">
      <alignment vertical="center" wrapText="1"/>
    </xf>
    <xf numFmtId="1" fontId="4" fillId="6" borderId="14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4" fillId="7" borderId="15" xfId="0" applyNumberFormat="1" applyFont="1" applyFill="1" applyBorder="1" applyAlignment="1">
      <alignment vertical="center" wrapText="1"/>
    </xf>
    <xf numFmtId="1" fontId="4" fillId="6" borderId="15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vertical="center" wrapText="1"/>
    </xf>
    <xf numFmtId="164" fontId="4" fillId="0" borderId="15" xfId="0" applyNumberFormat="1" applyFont="1" applyFill="1" applyBorder="1" applyAlignment="1">
      <alignment vertical="center" wrapText="1"/>
    </xf>
    <xf numFmtId="1" fontId="0" fillId="0" borderId="16" xfId="0" applyNumberFormat="1" applyBorder="1" applyAlignment="1">
      <alignment vertical="center" wrapText="1"/>
    </xf>
    <xf numFmtId="164" fontId="4" fillId="0" borderId="16" xfId="0" applyNumberFormat="1" applyFont="1" applyFill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" fontId="4" fillId="5" borderId="12" xfId="0" applyNumberFormat="1" applyFont="1" applyFill="1" applyBorder="1" applyAlignment="1">
      <alignment vertical="center" wrapText="1"/>
    </xf>
    <xf numFmtId="1" fontId="4" fillId="5" borderId="18" xfId="0" applyNumberFormat="1" applyFont="1" applyFill="1" applyBorder="1" applyAlignment="1">
      <alignment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left" vertical="center" wrapText="1"/>
    </xf>
    <xf numFmtId="1" fontId="2" fillId="4" borderId="3" xfId="0" applyNumberFormat="1" applyFont="1" applyFill="1" applyBorder="1" applyAlignment="1">
      <alignment horizontal="left" vertical="center" wrapText="1"/>
    </xf>
    <xf numFmtId="1" fontId="2" fillId="4" borderId="4" xfId="0" applyNumberFormat="1" applyFont="1" applyFill="1" applyBorder="1" applyAlignment="1">
      <alignment horizontal="left" vertical="center" wrapText="1"/>
    </xf>
    <xf numFmtId="1" fontId="2" fillId="4" borderId="5" xfId="0" applyNumberFormat="1" applyFont="1" applyFill="1" applyBorder="1" applyAlignment="1">
      <alignment horizontal="left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vertical="center" wrapText="1"/>
    </xf>
    <xf numFmtId="1" fontId="4" fillId="8" borderId="8" xfId="0" applyNumberFormat="1" applyFont="1" applyFill="1" applyBorder="1" applyAlignment="1">
      <alignment vertical="center" wrapText="1"/>
    </xf>
    <xf numFmtId="1" fontId="4" fillId="8" borderId="2" xfId="0" applyNumberFormat="1" applyFont="1" applyFill="1" applyBorder="1" applyAlignment="1">
      <alignment vertical="center" wrapText="1"/>
    </xf>
    <xf numFmtId="164" fontId="4" fillId="8" borderId="8" xfId="0" applyNumberFormat="1" applyFont="1" applyFill="1" applyBorder="1" applyAlignment="1">
      <alignment vertical="center" wrapText="1"/>
    </xf>
    <xf numFmtId="164" fontId="4" fillId="8" borderId="2" xfId="0" applyNumberFormat="1" applyFont="1" applyFill="1" applyBorder="1" applyAlignment="1">
      <alignment vertical="center" wrapText="1"/>
    </xf>
    <xf numFmtId="1" fontId="4" fillId="8" borderId="13" xfId="0" applyNumberFormat="1" applyFont="1" applyFill="1" applyBorder="1" applyAlignment="1">
      <alignment vertical="center" wrapText="1"/>
    </xf>
    <xf numFmtId="1" fontId="4" fillId="8" borderId="7" xfId="0" applyNumberFormat="1" applyFont="1" applyFill="1" applyBorder="1" applyAlignment="1">
      <alignment vertical="center" wrapText="1"/>
    </xf>
    <xf numFmtId="1" fontId="4" fillId="8" borderId="1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G1" workbookViewId="0">
      <selection activeCell="O7" sqref="O7"/>
    </sheetView>
  </sheetViews>
  <sheetFormatPr defaultRowHeight="12" x14ac:dyDescent="0.2"/>
  <cols>
    <col min="1" max="1" width="23.28515625" customWidth="1"/>
    <col min="2" max="2" width="13.7109375" customWidth="1"/>
    <col min="3" max="3" width="19.140625" customWidth="1"/>
    <col min="4" max="4" width="15.42578125" customWidth="1"/>
    <col min="5" max="5" width="17.85546875" customWidth="1"/>
    <col min="6" max="6" width="14.140625" customWidth="1"/>
    <col min="7" max="7" width="11.42578125" customWidth="1"/>
    <col min="8" max="8" width="13.42578125" customWidth="1"/>
    <col min="9" max="9" width="9.85546875" customWidth="1"/>
    <col min="10" max="10" width="9.28515625" customWidth="1"/>
    <col min="11" max="11" width="12.28515625" customWidth="1"/>
    <col min="12" max="13" width="11.42578125" customWidth="1"/>
    <col min="14" max="14" width="12.140625" customWidth="1"/>
    <col min="15" max="15" width="13.42578125" customWidth="1"/>
    <col min="19" max="19" width="10.7109375" customWidth="1"/>
    <col min="20" max="20" width="13.5703125" customWidth="1"/>
    <col min="21" max="21" width="12.85546875" customWidth="1"/>
    <col min="22" max="22" width="12.5703125" customWidth="1"/>
    <col min="23" max="23" width="11.85546875" customWidth="1"/>
    <col min="25" max="25" width="17.140625" customWidth="1"/>
    <col min="26" max="26" width="14.7109375" customWidth="1"/>
    <col min="27" max="27" width="11.5703125" customWidth="1"/>
  </cols>
  <sheetData>
    <row r="1" spans="1:31" s="2" customFormat="1" ht="21" customHeight="1" thickBo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0"/>
      <c r="AC1" s="1"/>
      <c r="AD1" s="1"/>
      <c r="AE1" s="1"/>
    </row>
    <row r="2" spans="1:31" s="4" customFormat="1" ht="21" customHeight="1" x14ac:dyDescent="0.2">
      <c r="A2" s="36" t="s">
        <v>1</v>
      </c>
      <c r="B2" s="37"/>
      <c r="C2" s="38"/>
      <c r="D2" s="39" t="s">
        <v>2</v>
      </c>
      <c r="E2" s="40"/>
      <c r="F2" s="39" t="s">
        <v>3</v>
      </c>
      <c r="G2" s="41"/>
      <c r="H2" s="41"/>
      <c r="I2" s="41"/>
      <c r="J2" s="42"/>
      <c r="K2" s="43" t="s">
        <v>4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3" t="s">
        <v>5</v>
      </c>
      <c r="X2" s="45"/>
      <c r="Y2" s="43" t="s">
        <v>6</v>
      </c>
      <c r="Z2" s="44"/>
      <c r="AA2" s="44"/>
      <c r="AB2" s="31"/>
      <c r="AC2" s="3"/>
      <c r="AD2" s="3"/>
      <c r="AE2" s="3"/>
    </row>
    <row r="3" spans="1:31" s="47" customFormat="1" ht="31.5" customHeight="1" x14ac:dyDescent="0.2">
      <c r="A3" s="46" t="s">
        <v>7</v>
      </c>
      <c r="B3" s="47" t="s">
        <v>8</v>
      </c>
      <c r="C3" s="47" t="s">
        <v>9</v>
      </c>
      <c r="D3" s="46" t="s">
        <v>10</v>
      </c>
      <c r="E3" s="48" t="s">
        <v>11</v>
      </c>
      <c r="F3" s="46" t="s">
        <v>12</v>
      </c>
      <c r="G3" s="47" t="s">
        <v>13</v>
      </c>
      <c r="H3" s="47" t="s">
        <v>14</v>
      </c>
      <c r="I3" s="47" t="s">
        <v>15</v>
      </c>
      <c r="J3" s="48" t="s">
        <v>16</v>
      </c>
      <c r="K3" s="46" t="s">
        <v>17</v>
      </c>
      <c r="L3" s="47" t="s">
        <v>17</v>
      </c>
      <c r="M3" s="47" t="s">
        <v>18</v>
      </c>
      <c r="N3" s="49" t="s">
        <v>19</v>
      </c>
      <c r="O3" s="47" t="s">
        <v>18</v>
      </c>
      <c r="P3" s="47" t="s">
        <v>20</v>
      </c>
      <c r="Q3" s="49" t="s">
        <v>21</v>
      </c>
      <c r="R3" s="47" t="s">
        <v>20</v>
      </c>
      <c r="S3" s="47" t="s">
        <v>22</v>
      </c>
      <c r="T3" s="47" t="s">
        <v>23</v>
      </c>
      <c r="U3" s="47" t="s">
        <v>24</v>
      </c>
      <c r="V3" s="48" t="s">
        <v>23</v>
      </c>
      <c r="W3" s="46" t="s">
        <v>25</v>
      </c>
      <c r="X3" s="50" t="s">
        <v>26</v>
      </c>
      <c r="Y3" s="46" t="s">
        <v>9</v>
      </c>
      <c r="Z3" s="47" t="s">
        <v>27</v>
      </c>
      <c r="AA3" s="51" t="s">
        <v>28</v>
      </c>
      <c r="AB3" s="52"/>
      <c r="AC3" s="53"/>
    </row>
    <row r="4" spans="1:31" s="14" customFormat="1" ht="60" customHeight="1" x14ac:dyDescent="0.2">
      <c r="A4" s="32" t="s">
        <v>29</v>
      </c>
      <c r="B4" s="5" t="s">
        <v>30</v>
      </c>
      <c r="C4" s="5" t="s">
        <v>31</v>
      </c>
      <c r="D4" s="6">
        <v>30</v>
      </c>
      <c r="E4" s="7">
        <v>40</v>
      </c>
      <c r="F4" s="8">
        <v>20</v>
      </c>
      <c r="G4" s="5">
        <f>(I4/I10)*100</f>
        <v>20.21331498365732</v>
      </c>
      <c r="H4" s="9">
        <v>1100</v>
      </c>
      <c r="I4" s="5">
        <v>1175</v>
      </c>
      <c r="J4" s="7">
        <f>I4/4.2</f>
        <v>279.76190476190476</v>
      </c>
      <c r="K4" s="6" t="s">
        <v>32</v>
      </c>
      <c r="L4" s="5">
        <v>17</v>
      </c>
      <c r="M4" s="9" t="s">
        <v>33</v>
      </c>
      <c r="N4" s="10">
        <v>1.3</v>
      </c>
      <c r="O4" s="5">
        <f t="shared" ref="O4:O10" si="0">((N4*37)/I4)*100</f>
        <v>4.0936170212765957</v>
      </c>
      <c r="P4" s="9" t="s">
        <v>34</v>
      </c>
      <c r="Q4" s="11">
        <v>13.1</v>
      </c>
      <c r="R4" s="5">
        <v>19</v>
      </c>
      <c r="S4" s="5">
        <v>64</v>
      </c>
      <c r="T4" s="9" t="s">
        <v>35</v>
      </c>
      <c r="U4" s="5">
        <v>0</v>
      </c>
      <c r="V4" s="7">
        <f t="shared" ref="V4:V10" si="1">((U4*18)/I4)*100</f>
        <v>0</v>
      </c>
      <c r="W4" s="6" t="s">
        <v>36</v>
      </c>
      <c r="X4" s="12">
        <v>5.4</v>
      </c>
      <c r="Y4" s="13" t="s">
        <v>37</v>
      </c>
      <c r="Z4" s="5">
        <v>1431</v>
      </c>
      <c r="AA4" s="18">
        <f>Z4/4.2</f>
        <v>340.71428571428572</v>
      </c>
      <c r="AB4" s="16"/>
    </row>
    <row r="5" spans="1:31" s="14" customFormat="1" ht="51" customHeight="1" x14ac:dyDescent="0.2">
      <c r="A5" s="32"/>
      <c r="B5" s="5" t="s">
        <v>38</v>
      </c>
      <c r="C5" s="5" t="s">
        <v>39</v>
      </c>
      <c r="D5" s="6">
        <v>60</v>
      </c>
      <c r="E5" s="7">
        <v>60</v>
      </c>
      <c r="F5" s="8">
        <v>10</v>
      </c>
      <c r="G5" s="5">
        <f>(I5/I10)*100</f>
        <v>8.3433683124032338</v>
      </c>
      <c r="H5" s="9">
        <v>500</v>
      </c>
      <c r="I5" s="5">
        <v>485</v>
      </c>
      <c r="J5" s="7">
        <f t="shared" ref="J5:J9" si="2">I5/4.2</f>
        <v>115.47619047619047</v>
      </c>
      <c r="K5" s="6" t="s">
        <v>40</v>
      </c>
      <c r="L5" s="5">
        <v>23</v>
      </c>
      <c r="M5" s="9" t="s">
        <v>41</v>
      </c>
      <c r="N5" s="10">
        <v>1.6</v>
      </c>
      <c r="O5" s="5">
        <f t="shared" si="0"/>
        <v>12.20618556701031</v>
      </c>
      <c r="P5" s="9"/>
      <c r="Q5" s="11">
        <v>6.3</v>
      </c>
      <c r="R5" s="5">
        <v>23</v>
      </c>
      <c r="S5" s="5">
        <v>54</v>
      </c>
      <c r="T5" s="9" t="s">
        <v>35</v>
      </c>
      <c r="U5" s="5">
        <v>0</v>
      </c>
      <c r="V5" s="7">
        <f t="shared" si="1"/>
        <v>0</v>
      </c>
      <c r="W5" s="6"/>
      <c r="X5" s="12">
        <v>3.9</v>
      </c>
      <c r="Y5" s="13" t="s">
        <v>42</v>
      </c>
      <c r="Z5" s="5">
        <v>571</v>
      </c>
      <c r="AA5" s="18">
        <f t="shared" ref="AA5:AA9" si="3">Z5/4.2</f>
        <v>135.95238095238093</v>
      </c>
      <c r="AB5" s="16"/>
    </row>
    <row r="6" spans="1:31" s="14" customFormat="1" ht="94.5" customHeight="1" x14ac:dyDescent="0.2">
      <c r="A6" s="32"/>
      <c r="B6" s="5" t="s">
        <v>43</v>
      </c>
      <c r="C6" s="5" t="s">
        <v>44</v>
      </c>
      <c r="D6" s="6">
        <v>100</v>
      </c>
      <c r="E6" s="7">
        <v>100</v>
      </c>
      <c r="F6" s="8">
        <v>25</v>
      </c>
      <c r="G6" s="5">
        <f>(I6/I10)*100</f>
        <v>23.206605883364873</v>
      </c>
      <c r="H6" s="9">
        <v>1350</v>
      </c>
      <c r="I6" s="5">
        <v>1349</v>
      </c>
      <c r="J6" s="7">
        <f t="shared" si="2"/>
        <v>321.1904761904762</v>
      </c>
      <c r="K6" s="6" t="s">
        <v>45</v>
      </c>
      <c r="L6" s="5">
        <v>33.9</v>
      </c>
      <c r="M6" s="9" t="s">
        <v>33</v>
      </c>
      <c r="N6" s="10">
        <v>1.4</v>
      </c>
      <c r="O6" s="5">
        <f t="shared" si="0"/>
        <v>3.839881393624907</v>
      </c>
      <c r="P6" s="9" t="s">
        <v>46</v>
      </c>
      <c r="Q6" s="11">
        <v>12.3</v>
      </c>
      <c r="R6" s="5">
        <v>15</v>
      </c>
      <c r="S6" s="5">
        <v>46</v>
      </c>
      <c r="T6" s="9" t="s">
        <v>41</v>
      </c>
      <c r="U6" s="5">
        <v>0.3</v>
      </c>
      <c r="V6" s="7">
        <f t="shared" si="1"/>
        <v>0.40029651593773158</v>
      </c>
      <c r="W6" s="6" t="s">
        <v>36</v>
      </c>
      <c r="X6" s="12">
        <v>7.2</v>
      </c>
      <c r="Y6" s="13" t="s">
        <v>47</v>
      </c>
      <c r="Z6" s="5">
        <v>1357</v>
      </c>
      <c r="AA6" s="18">
        <f t="shared" si="3"/>
        <v>323.09523809523807</v>
      </c>
      <c r="AB6" s="16"/>
    </row>
    <row r="7" spans="1:31" s="14" customFormat="1" ht="68.25" customHeight="1" x14ac:dyDescent="0.2">
      <c r="A7" s="32"/>
      <c r="B7" s="5" t="s">
        <v>38</v>
      </c>
      <c r="C7" s="5" t="s">
        <v>48</v>
      </c>
      <c r="D7" s="6">
        <v>60</v>
      </c>
      <c r="E7" s="7">
        <v>80</v>
      </c>
      <c r="F7" s="8">
        <v>15</v>
      </c>
      <c r="G7" s="5">
        <f>(I7/I10)*100</f>
        <v>15.224496817478068</v>
      </c>
      <c r="H7" s="9">
        <v>800</v>
      </c>
      <c r="I7" s="5">
        <v>885</v>
      </c>
      <c r="J7" s="7">
        <f t="shared" si="2"/>
        <v>210.71428571428569</v>
      </c>
      <c r="K7" s="6" t="s">
        <v>40</v>
      </c>
      <c r="L7" s="5">
        <v>18</v>
      </c>
      <c r="M7" s="9" t="s">
        <v>41</v>
      </c>
      <c r="N7" s="10">
        <v>0.6</v>
      </c>
      <c r="O7" s="5">
        <f t="shared" si="0"/>
        <v>2.5084745762711864</v>
      </c>
      <c r="P7" s="9"/>
      <c r="Q7" s="11">
        <v>8.6999999999999993</v>
      </c>
      <c r="R7" s="5">
        <v>17</v>
      </c>
      <c r="S7" s="5">
        <v>65</v>
      </c>
      <c r="T7" s="9" t="s">
        <v>35</v>
      </c>
      <c r="U7" s="5">
        <v>0</v>
      </c>
      <c r="V7" s="7">
        <f t="shared" si="1"/>
        <v>0</v>
      </c>
      <c r="W7" s="6"/>
      <c r="X7" s="12">
        <v>2.9</v>
      </c>
      <c r="Y7" s="13" t="s">
        <v>49</v>
      </c>
      <c r="Z7" s="5">
        <v>906</v>
      </c>
      <c r="AA7" s="18">
        <f t="shared" si="3"/>
        <v>215.71428571428569</v>
      </c>
      <c r="AB7" s="16"/>
    </row>
    <row r="8" spans="1:31" s="14" customFormat="1" ht="93" customHeight="1" x14ac:dyDescent="0.2">
      <c r="A8" s="32"/>
      <c r="B8" s="5" t="s">
        <v>50</v>
      </c>
      <c r="C8" s="5" t="s">
        <v>51</v>
      </c>
      <c r="D8" s="6">
        <v>100</v>
      </c>
      <c r="E8" s="7">
        <v>100</v>
      </c>
      <c r="F8" s="8">
        <v>25</v>
      </c>
      <c r="G8" s="5">
        <f>(I8/I10)*100</f>
        <v>23.946327197660416</v>
      </c>
      <c r="H8" s="9">
        <v>1400</v>
      </c>
      <c r="I8" s="5">
        <v>1392</v>
      </c>
      <c r="J8" s="7">
        <f t="shared" si="2"/>
        <v>331.42857142857139</v>
      </c>
      <c r="K8" s="6" t="s">
        <v>45</v>
      </c>
      <c r="L8" s="5">
        <v>35</v>
      </c>
      <c r="M8" s="9" t="s">
        <v>33</v>
      </c>
      <c r="N8" s="10">
        <v>3.7</v>
      </c>
      <c r="O8" s="5">
        <f t="shared" si="0"/>
        <v>9.8347701149425291</v>
      </c>
      <c r="P8" s="9" t="s">
        <v>46</v>
      </c>
      <c r="Q8" s="11">
        <v>22.3</v>
      </c>
      <c r="R8" s="5">
        <v>27</v>
      </c>
      <c r="S8" s="5">
        <v>38</v>
      </c>
      <c r="T8" s="9" t="s">
        <v>41</v>
      </c>
      <c r="U8" s="5">
        <v>0</v>
      </c>
      <c r="V8" s="7">
        <f t="shared" si="1"/>
        <v>0</v>
      </c>
      <c r="W8" s="6" t="s">
        <v>36</v>
      </c>
      <c r="X8" s="12">
        <v>5</v>
      </c>
      <c r="Y8" s="13" t="s">
        <v>52</v>
      </c>
      <c r="Z8" s="5">
        <v>1445</v>
      </c>
      <c r="AA8" s="18">
        <f t="shared" si="3"/>
        <v>344.04761904761904</v>
      </c>
      <c r="AB8" s="16"/>
    </row>
    <row r="9" spans="1:31" s="14" customFormat="1" ht="50.25" customHeight="1" x14ac:dyDescent="0.2">
      <c r="A9" s="32"/>
      <c r="B9" s="5" t="s">
        <v>38</v>
      </c>
      <c r="C9" s="5" t="s">
        <v>53</v>
      </c>
      <c r="D9" s="6">
        <v>50</v>
      </c>
      <c r="E9" s="7">
        <v>53</v>
      </c>
      <c r="F9" s="8">
        <v>5</v>
      </c>
      <c r="G9" s="5">
        <f>(I9/I10)*100</f>
        <v>9.0658868054360919</v>
      </c>
      <c r="H9" s="9">
        <v>400</v>
      </c>
      <c r="I9" s="5">
        <v>527</v>
      </c>
      <c r="J9" s="7">
        <f t="shared" si="2"/>
        <v>125.47619047619047</v>
      </c>
      <c r="K9" s="6" t="s">
        <v>40</v>
      </c>
      <c r="L9" s="5">
        <v>33</v>
      </c>
      <c r="M9" s="9" t="s">
        <v>41</v>
      </c>
      <c r="N9" s="10">
        <v>2.7</v>
      </c>
      <c r="O9" s="5">
        <f t="shared" si="0"/>
        <v>18.956356736242885</v>
      </c>
      <c r="P9" s="9"/>
      <c r="Q9" s="11">
        <v>2.2000000000000002</v>
      </c>
      <c r="R9" s="5">
        <v>7</v>
      </c>
      <c r="S9" s="5">
        <v>60</v>
      </c>
      <c r="T9" s="9" t="s">
        <v>35</v>
      </c>
      <c r="U9" s="5">
        <v>0</v>
      </c>
      <c r="V9" s="7">
        <f t="shared" si="1"/>
        <v>0</v>
      </c>
      <c r="W9" s="6"/>
      <c r="X9" s="12">
        <v>1.3</v>
      </c>
      <c r="Y9" s="13" t="s">
        <v>54</v>
      </c>
      <c r="Z9" s="5">
        <v>508</v>
      </c>
      <c r="AA9" s="18">
        <f t="shared" si="3"/>
        <v>120.95238095238095</v>
      </c>
      <c r="AB9" s="16"/>
    </row>
    <row r="10" spans="1:31" s="15" customFormat="1" ht="27" customHeight="1" thickBot="1" x14ac:dyDescent="0.25">
      <c r="A10" s="33"/>
      <c r="B10" s="19" t="s">
        <v>55</v>
      </c>
      <c r="C10" s="19"/>
      <c r="D10" s="20">
        <f t="shared" ref="D10:J10" si="4">SUM(D4:D9)</f>
        <v>400</v>
      </c>
      <c r="E10" s="21">
        <f t="shared" si="4"/>
        <v>433</v>
      </c>
      <c r="F10" s="22">
        <f>SUM(F4:F9)</f>
        <v>100</v>
      </c>
      <c r="G10" s="19">
        <f>SUM(G4:G9)</f>
        <v>100</v>
      </c>
      <c r="H10" s="23">
        <f t="shared" si="4"/>
        <v>5550</v>
      </c>
      <c r="I10" s="24">
        <f t="shared" si="4"/>
        <v>5813</v>
      </c>
      <c r="J10" s="21">
        <f t="shared" si="4"/>
        <v>1384.0476190476188</v>
      </c>
      <c r="K10" s="20"/>
      <c r="L10" s="24">
        <v>28</v>
      </c>
      <c r="M10" s="23"/>
      <c r="N10" s="25">
        <f>SUM(N4:N9)</f>
        <v>11.3</v>
      </c>
      <c r="O10" s="19">
        <f t="shared" si="0"/>
        <v>7.1924995699294687</v>
      </c>
      <c r="P10" s="23"/>
      <c r="Q10" s="25">
        <f>SUM(Q4:Q9)</f>
        <v>64.900000000000006</v>
      </c>
      <c r="R10" s="24">
        <v>19</v>
      </c>
      <c r="S10" s="24">
        <v>53</v>
      </c>
      <c r="T10" s="23"/>
      <c r="U10" s="19">
        <f>SUM(U4:U9)</f>
        <v>0.3</v>
      </c>
      <c r="V10" s="26">
        <f t="shared" si="1"/>
        <v>9.2895234818510225E-2</v>
      </c>
      <c r="W10" s="20" t="s">
        <v>56</v>
      </c>
      <c r="X10" s="27">
        <f>SUM(X4:X9)</f>
        <v>25.7</v>
      </c>
      <c r="Y10" s="28" t="s">
        <v>55</v>
      </c>
      <c r="Z10" s="19">
        <f>SUM(Z4:Z9)</f>
        <v>6218</v>
      </c>
      <c r="AA10" s="29">
        <f>SUM(AA4:AA9)</f>
        <v>1480.4761904761904</v>
      </c>
      <c r="AB10" s="17"/>
    </row>
  </sheetData>
  <mergeCells count="8">
    <mergeCell ref="A4:A10"/>
    <mergeCell ref="A1:AA1"/>
    <mergeCell ref="A2:C2"/>
    <mergeCell ref="D2:E2"/>
    <mergeCell ref="F2:J2"/>
    <mergeCell ref="K2:V2"/>
    <mergeCell ref="W2:X2"/>
    <mergeCell ref="Y2:AA2"/>
  </mergeCells>
  <pageMargins left="0.7" right="0.7" top="0.75" bottom="0.75" header="0.3" footer="0.3"/>
  <ignoredErrors>
    <ignoredError sqref="P4 P6 P8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25B09B10F20C499DD786774E74B4A0" ma:contentTypeVersion="3" ma:contentTypeDescription="Opret et nyt dokument." ma:contentTypeScope="" ma:versionID="c6cafd04af08801f5d7585a3f5465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391a9a5862706a061a5fd8fdc565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D22347-4732-4FAB-9E0A-BF05D959B8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6B79D2-E34D-44C9-AB7F-F137F8D134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836864-C2FA-4722-B396-84172DD7146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Buch Krarup</dc:creator>
  <cp:lastModifiedBy>Mette Buch Krarup</cp:lastModifiedBy>
  <dcterms:created xsi:type="dcterms:W3CDTF">2018-09-10T10:48:38Z</dcterms:created>
  <dcterms:modified xsi:type="dcterms:W3CDTF">2018-09-10T11:10:39Z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0x010100C525B09B10F20C499DD786774E74B4A0</vt:lpwstr>
  </property>
</Properties>
</file>